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Sheet1!$A:$A,Sheet1!$1:$3</definedName>
    <definedName name="_xlnm.Print_Area" localSheetId="0">Sheet1!$A$1:$CK$75</definedName>
  </definedNames>
  <calcPr calcId="145621"/>
</workbook>
</file>

<file path=xl/calcChain.xml><?xml version="1.0" encoding="utf-8"?>
<calcChain xmlns="http://schemas.openxmlformats.org/spreadsheetml/2006/main">
  <c r="B19" i="1" l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B19" i="1"/>
  <c r="BE19" i="1"/>
  <c r="BF19" i="1"/>
  <c r="BG19" i="1"/>
  <c r="BH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</calcChain>
</file>

<file path=xl/sharedStrings.xml><?xml version="1.0" encoding="utf-8"?>
<sst xmlns="http://schemas.openxmlformats.org/spreadsheetml/2006/main" count="603" uniqueCount="166">
  <si>
    <t>Fe</t>
  </si>
  <si>
    <t>Si</t>
  </si>
  <si>
    <t>Mg</t>
  </si>
  <si>
    <t>Cs/Ba</t>
  </si>
  <si>
    <t>Rb/Cs</t>
  </si>
  <si>
    <t>Ta/(Ta+Nb)</t>
  </si>
  <si>
    <t>Li/Cs</t>
  </si>
  <si>
    <t>Nb/Ta</t>
  </si>
  <si>
    <t>K/Cs</t>
  </si>
  <si>
    <t>K/Rb</t>
  </si>
  <si>
    <t>Rb</t>
  </si>
  <si>
    <t>K</t>
  </si>
  <si>
    <t>Na</t>
  </si>
  <si>
    <r>
      <t>Cs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</si>
  <si>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Li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</si>
  <si>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Ta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5</t>
    </r>
  </si>
  <si>
    <t>Ta</t>
  </si>
  <si>
    <t>Ba</t>
  </si>
  <si>
    <t>Cs</t>
  </si>
  <si>
    <t>Sb</t>
  </si>
  <si>
    <t>Sn</t>
  </si>
  <si>
    <t>Nb</t>
  </si>
  <si>
    <t>Zr</t>
  </si>
  <si>
    <t>Sr</t>
  </si>
  <si>
    <t>Zn</t>
  </si>
  <si>
    <t>Mn</t>
  </si>
  <si>
    <t>Ti</t>
  </si>
  <si>
    <t>B</t>
  </si>
  <si>
    <t>Be</t>
  </si>
  <si>
    <t>FeO</t>
  </si>
  <si>
    <t>MgO</t>
  </si>
  <si>
    <t>NORMALIZED</t>
  </si>
  <si>
    <t>Total</t>
  </si>
  <si>
    <t>O=F, Cl</t>
  </si>
  <si>
    <t>Cl</t>
  </si>
  <si>
    <t xml:space="preserve">F </t>
  </si>
  <si>
    <t>BaO</t>
  </si>
  <si>
    <t>CaO</t>
  </si>
  <si>
    <t>MnO</t>
  </si>
  <si>
    <t>Point</t>
  </si>
  <si>
    <t>EPMA</t>
  </si>
  <si>
    <t>Sec</t>
  </si>
  <si>
    <t>Sec??</t>
  </si>
  <si>
    <t>Pr</t>
  </si>
  <si>
    <t>Pr/Sec</t>
  </si>
  <si>
    <t>Wall</t>
  </si>
  <si>
    <t>IZ 2</t>
  </si>
  <si>
    <t>IZ 1</t>
  </si>
  <si>
    <t>IZ 1??</t>
  </si>
  <si>
    <t>Phyllic</t>
  </si>
  <si>
    <t>IZ 3</t>
  </si>
  <si>
    <t>Zone</t>
  </si>
  <si>
    <t xml:space="preserve"> MA038A-4</t>
  </si>
  <si>
    <t xml:space="preserve"> MA062C_4</t>
  </si>
  <si>
    <t xml:space="preserve"> MA062C_3</t>
  </si>
  <si>
    <t xml:space="preserve"> MA062C_2</t>
  </si>
  <si>
    <t xml:space="preserve"> MA062C_1</t>
  </si>
  <si>
    <t xml:space="preserve"> MA050B-5</t>
  </si>
  <si>
    <t xml:space="preserve"> MA050B-4</t>
  </si>
  <si>
    <t xml:space="preserve"> MA050B-3</t>
  </si>
  <si>
    <t xml:space="preserve"> MA050B-2</t>
  </si>
  <si>
    <t xml:space="preserve"> MA050B-1</t>
  </si>
  <si>
    <t>MA009B-9</t>
  </si>
  <si>
    <t>MA009B-8</t>
  </si>
  <si>
    <t>MA009B-7</t>
  </si>
  <si>
    <t>MA009B-6</t>
  </si>
  <si>
    <t>MA009B-5</t>
  </si>
  <si>
    <t>MA009B-4</t>
  </si>
  <si>
    <t>MA009B-3</t>
  </si>
  <si>
    <t>MA009B-2</t>
  </si>
  <si>
    <t>MA009B-1</t>
  </si>
  <si>
    <t xml:space="preserve"> MA080B_9</t>
  </si>
  <si>
    <t xml:space="preserve"> MA080B_8</t>
  </si>
  <si>
    <t xml:space="preserve"> MA080B_7</t>
  </si>
  <si>
    <t xml:space="preserve"> MA080B_6</t>
  </si>
  <si>
    <t xml:space="preserve"> MA080B_5</t>
  </si>
  <si>
    <t xml:space="preserve"> MA080B_4</t>
  </si>
  <si>
    <t xml:space="preserve"> MA080B_3</t>
  </si>
  <si>
    <t xml:space="preserve"> MA080B_2</t>
  </si>
  <si>
    <t xml:space="preserve"> MA080B_1</t>
  </si>
  <si>
    <t xml:space="preserve"> MA079A_6</t>
  </si>
  <si>
    <t xml:space="preserve"> MA079A_5</t>
  </si>
  <si>
    <t xml:space="preserve"> MA079A_3</t>
  </si>
  <si>
    <t xml:space="preserve"> MA023-2</t>
  </si>
  <si>
    <t xml:space="preserve"> MA023-1</t>
  </si>
  <si>
    <t xml:space="preserve"> MA012C-4</t>
  </si>
  <si>
    <t xml:space="preserve"> MA012C-3</t>
  </si>
  <si>
    <t xml:space="preserve"> MA012C-2</t>
  </si>
  <si>
    <t xml:space="preserve"> MA012C-1</t>
  </si>
  <si>
    <t xml:space="preserve"> MA016-6</t>
  </si>
  <si>
    <t xml:space="preserve"> MA016-5</t>
  </si>
  <si>
    <t xml:space="preserve"> MA016-3</t>
  </si>
  <si>
    <t xml:space="preserve"> MA016-2</t>
  </si>
  <si>
    <t xml:space="preserve"> MA016-1</t>
  </si>
  <si>
    <t xml:space="preserve"> MA038A-3</t>
  </si>
  <si>
    <t xml:space="preserve"> MA038A-2</t>
  </si>
  <si>
    <t xml:space="preserve"> MA038A-1</t>
  </si>
  <si>
    <t xml:space="preserve"> MA057C_6</t>
  </si>
  <si>
    <t xml:space="preserve"> MA057C_5</t>
  </si>
  <si>
    <t xml:space="preserve"> MA057C_4</t>
  </si>
  <si>
    <t xml:space="preserve"> MA057C_3</t>
  </si>
  <si>
    <t xml:space="preserve"> MA057C_2</t>
  </si>
  <si>
    <t xml:space="preserve"> MA057C_1</t>
  </si>
  <si>
    <t xml:space="preserve"> MA051B-4</t>
  </si>
  <si>
    <t xml:space="preserve"> MA051B-3</t>
  </si>
  <si>
    <t xml:space="preserve"> MA051B-1</t>
  </si>
  <si>
    <t xml:space="preserve"> MA071B_3</t>
  </si>
  <si>
    <t xml:space="preserve"> MA071B_2</t>
  </si>
  <si>
    <t xml:space="preserve"> MA071B_1</t>
  </si>
  <si>
    <t xml:space="preserve"> MA045C-6</t>
  </si>
  <si>
    <t xml:space="preserve"> MA045C-5</t>
  </si>
  <si>
    <t xml:space="preserve"> MA045C-4</t>
  </si>
  <si>
    <t xml:space="preserve"> MA045C-3</t>
  </si>
  <si>
    <t xml:space="preserve"> MA045C-2</t>
  </si>
  <si>
    <t xml:space="preserve"> MA045C-1</t>
  </si>
  <si>
    <t>MA037A-10</t>
  </si>
  <si>
    <t>MA037A-9</t>
  </si>
  <si>
    <t>MA037A-8</t>
  </si>
  <si>
    <t>MA037A-7</t>
  </si>
  <si>
    <t>MA037A-6</t>
  </si>
  <si>
    <t>MA037A-5</t>
  </si>
  <si>
    <t>MA037A-4</t>
  </si>
  <si>
    <t>MA037A-3</t>
  </si>
  <si>
    <t>MA037A-2</t>
  </si>
  <si>
    <t>MA037A-1</t>
  </si>
  <si>
    <t xml:space="preserve"> MA032B-7</t>
  </si>
  <si>
    <t xml:space="preserve"> MA032B-6</t>
  </si>
  <si>
    <t xml:space="preserve"> MA032B-5</t>
  </si>
  <si>
    <t xml:space="preserve"> MA032B-4</t>
  </si>
  <si>
    <t xml:space="preserve"> MA032B-2</t>
  </si>
  <si>
    <t xml:space="preserve"> MA032B-1</t>
  </si>
  <si>
    <t xml:space="preserve"> MA005-6</t>
  </si>
  <si>
    <t xml:space="preserve"> MA005-5</t>
  </si>
  <si>
    <t xml:space="preserve"> MA005-4</t>
  </si>
  <si>
    <t xml:space="preserve"> MA005-3</t>
  </si>
  <si>
    <t xml:space="preserve"> MA005-2</t>
  </si>
  <si>
    <t xml:space="preserve"> MA005-1</t>
  </si>
  <si>
    <t>bdl</t>
  </si>
  <si>
    <r>
      <t>TiO</t>
    </r>
    <r>
      <rPr>
        <vertAlign val="subscript"/>
        <sz val="10"/>
        <rFont val="Arial"/>
        <family val="2"/>
      </rPr>
      <t>2</t>
    </r>
  </si>
  <si>
    <r>
      <t>Al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3</t>
    </r>
  </si>
  <si>
    <r>
      <t>Na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</si>
  <si>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K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</si>
  <si>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Li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 calc</t>
    </r>
  </si>
  <si>
    <r>
      <t>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 calc</t>
    </r>
  </si>
  <si>
    <r>
      <t>std Al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3</t>
    </r>
  </si>
  <si>
    <r>
      <t>Rb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</si>
  <si>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t xml:space="preserve"> MA016-4</t>
  </si>
  <si>
    <t xml:space="preserve"> MA032B-3</t>
  </si>
  <si>
    <t xml:space="preserve"> MA051B-2</t>
  </si>
  <si>
    <t>Pr = Primary</t>
  </si>
  <si>
    <t>IZ 1 = Intermediate Zone 1</t>
  </si>
  <si>
    <t>IZ 2 = Intermediate Zone 2</t>
  </si>
  <si>
    <t>IZ 3 = Intermediate Zone 3</t>
  </si>
  <si>
    <t>Phyllic = Phyllic Alteration Zone</t>
  </si>
  <si>
    <t>Wall = Wall Zone</t>
  </si>
  <si>
    <t>Sec = Secondary</t>
  </si>
  <si>
    <t>bdl = Below detection limit</t>
  </si>
  <si>
    <r>
      <t>H</t>
    </r>
    <r>
      <rPr>
        <vertAlign val="subscript"/>
        <sz val="10"/>
        <rFont val="Arial"/>
        <family val="2"/>
      </rPr>
      <t>2</t>
    </r>
    <r>
      <rPr>
        <sz val="10"/>
        <color indexed="8"/>
        <rFont val="Arial"/>
        <family val="2"/>
      </rPr>
      <t>O calculation after Tindle and Webb (1990)</t>
    </r>
  </si>
  <si>
    <t>Calculation: (0.31134×F)–0.075895 (Monier and Robert 1996)</t>
  </si>
  <si>
    <r>
      <t>Li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calc. from Monier and Robert (1986)</t>
    </r>
  </si>
  <si>
    <t>Al – %</t>
  </si>
  <si>
    <t>LA–ICP–MS</t>
  </si>
  <si>
    <t>Li – ppm</t>
  </si>
  <si>
    <r>
      <t>Al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</rPr>
      <t xml:space="preserve"> – wt.%</t>
    </r>
  </si>
  <si>
    <r>
      <t>SiO</t>
    </r>
    <r>
      <rPr>
        <vertAlign val="subscript"/>
        <sz val="10"/>
        <rFont val="Arial"/>
        <family val="2"/>
        <charset val="238"/>
      </rPr>
      <t xml:space="preserve">2 </t>
    </r>
    <r>
      <rPr>
        <sz val="10"/>
        <rFont val="Arial"/>
        <family val="2"/>
      </rPr>
      <t>– wt. %</t>
    </r>
  </si>
  <si>
    <r>
      <t>SiO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</rPr>
      <t xml:space="preserve"> – wt.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</si>
</sst>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0.000"/>
    <numFmt numFmtId="167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vertAlign val="subscript"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0" fillId="0" borderId="0" xfId="0" applyFill="1"/>
    <xf numFmtId="0" fontId="5" fillId="0" borderId="0" xfId="0" applyFont="1" applyFill="1"/>
    <xf numFmtId="165" fontId="2" fillId="0" borderId="0" xfId="0" applyNumberFormat="1" applyFont="1" applyFill="1"/>
    <xf numFmtId="2" fontId="2" fillId="0" borderId="0" xfId="0" applyNumberFormat="1" applyFont="1" applyFill="1"/>
    <xf numFmtId="166" fontId="2" fillId="0" borderId="0" xfId="0" applyNumberFormat="1" applyFont="1" applyFill="1"/>
    <xf numFmtId="2" fontId="2" fillId="0" borderId="0" xfId="0" applyNumberFormat="1" applyFont="1" applyFill="1" applyAlignment="1">
      <alignment horizontal="right"/>
    </xf>
    <xf numFmtId="2" fontId="5" fillId="0" borderId="0" xfId="0" applyNumberFormat="1" applyFont="1" applyFill="1" applyAlignment="1">
      <alignment horizontal="right"/>
    </xf>
    <xf numFmtId="0" fontId="2" fillId="0" borderId="0" xfId="0" applyFont="1" applyFill="1" applyBorder="1"/>
    <xf numFmtId="165" fontId="2" fillId="0" borderId="0" xfId="0" applyNumberFormat="1" applyFont="1" applyFill="1" applyBorder="1"/>
    <xf numFmtId="2" fontId="2" fillId="0" borderId="0" xfId="0" applyNumberFormat="1" applyFont="1" applyFill="1" applyBorder="1"/>
    <xf numFmtId="0" fontId="2" fillId="0" borderId="0" xfId="0" applyFont="1" applyFill="1" applyAlignment="1"/>
    <xf numFmtId="165" fontId="0" fillId="0" borderId="0" xfId="0" applyNumberFormat="1" applyFill="1"/>
    <xf numFmtId="1" fontId="0" fillId="0" borderId="0" xfId="0" applyNumberFormat="1" applyFill="1"/>
    <xf numFmtId="167" fontId="2" fillId="0" borderId="0" xfId="1" applyNumberFormat="1" applyFont="1" applyFill="1"/>
    <xf numFmtId="2" fontId="0" fillId="0" borderId="0" xfId="0" applyNumberFormat="1" applyFill="1"/>
    <xf numFmtId="166" fontId="0" fillId="0" borderId="0" xfId="0" applyNumberFormat="1" applyFill="1"/>
    <xf numFmtId="11" fontId="0" fillId="0" borderId="0" xfId="0" applyNumberFormat="1" applyFill="1"/>
    <xf numFmtId="0" fontId="6" fillId="0" borderId="0" xfId="0" applyFont="1" applyFill="1"/>
    <xf numFmtId="0" fontId="0" fillId="0" borderId="0" xfId="0" applyFont="1" applyFill="1"/>
    <xf numFmtId="0" fontId="2" fillId="0" borderId="1" xfId="0" applyFont="1" applyFill="1" applyBorder="1"/>
    <xf numFmtId="0" fontId="4" fillId="0" borderId="2" xfId="0" applyFont="1" applyFill="1" applyBorder="1"/>
    <xf numFmtId="0" fontId="2" fillId="0" borderId="3" xfId="0" applyFont="1" applyFill="1" applyBorder="1"/>
    <xf numFmtId="0" fontId="0" fillId="0" borderId="3" xfId="0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1" fontId="2" fillId="0" borderId="0" xfId="0" applyNumberFormat="1" applyFont="1" applyAlignment="1">
      <alignment horizontal="left"/>
    </xf>
    <xf numFmtId="0" fontId="7" fillId="0" borderId="0" xfId="0" applyFont="1"/>
    <xf numFmtId="0" fontId="8" fillId="0" borderId="0" xfId="0" applyFont="1"/>
    <xf numFmtId="2" fontId="8" fillId="0" borderId="0" xfId="0" applyNumberFormat="1" applyFont="1"/>
    <xf numFmtId="0" fontId="2" fillId="0" borderId="0" xfId="0" applyFont="1" applyFill="1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79"/>
  <sheetViews>
    <sheetView showGridLines="0" tabSelected="1" zoomScaleNormal="100" workbookViewId="0">
      <selection activeCell="G17" sqref="G17"/>
    </sheetView>
  </sheetViews>
  <sheetFormatPr defaultRowHeight="15" x14ac:dyDescent="0.25"/>
  <cols>
    <col min="1" max="1" width="12.28515625" customWidth="1"/>
    <col min="2" max="7" width="9" bestFit="1" customWidth="1"/>
    <col min="8" max="14" width="10.28515625" bestFit="1" customWidth="1"/>
    <col min="15" max="23" width="9.7109375" bestFit="1" customWidth="1"/>
    <col min="24" max="24" width="10.7109375" bestFit="1" customWidth="1"/>
    <col min="25" max="30" width="10.28515625" bestFit="1" customWidth="1"/>
    <col min="31" max="33" width="10.7109375" bestFit="1" customWidth="1"/>
    <col min="34" max="37" width="10.28515625" bestFit="1" customWidth="1"/>
    <col min="38" max="43" width="10.7109375" bestFit="1" customWidth="1"/>
    <col min="44" max="45" width="10.28515625" bestFit="1" customWidth="1"/>
    <col min="46" max="46" width="10.28515625" customWidth="1"/>
    <col min="47" max="52" width="9" bestFit="1" customWidth="1"/>
    <col min="53" max="56" width="10.28515625" bestFit="1" customWidth="1"/>
    <col min="57" max="58" width="9" bestFit="1" customWidth="1"/>
    <col min="59" max="70" width="10.7109375" bestFit="1" customWidth="1"/>
    <col min="71" max="79" width="9.7109375" bestFit="1" customWidth="1"/>
    <col min="80" max="84" width="10.28515625" bestFit="1" customWidth="1"/>
    <col min="85" max="88" width="10.7109375" bestFit="1" customWidth="1"/>
    <col min="89" max="89" width="10.28515625" bestFit="1" customWidth="1"/>
  </cols>
  <sheetData>
    <row r="1" spans="1:89" s="3" customFormat="1" x14ac:dyDescent="0.25">
      <c r="A1" s="22"/>
      <c r="B1" s="26" t="s">
        <v>136</v>
      </c>
      <c r="C1" s="26" t="s">
        <v>135</v>
      </c>
      <c r="D1" s="26" t="s">
        <v>134</v>
      </c>
      <c r="E1" s="26" t="s">
        <v>133</v>
      </c>
      <c r="F1" s="26" t="s">
        <v>132</v>
      </c>
      <c r="G1" s="26" t="s">
        <v>131</v>
      </c>
      <c r="H1" s="26" t="s">
        <v>130</v>
      </c>
      <c r="I1" s="26" t="s">
        <v>129</v>
      </c>
      <c r="J1" s="26" t="s">
        <v>147</v>
      </c>
      <c r="K1" s="26" t="s">
        <v>128</v>
      </c>
      <c r="L1" s="26" t="s">
        <v>127</v>
      </c>
      <c r="M1" s="26" t="s">
        <v>126</v>
      </c>
      <c r="N1" s="26" t="s">
        <v>125</v>
      </c>
      <c r="O1" s="26" t="s">
        <v>124</v>
      </c>
      <c r="P1" s="26" t="s">
        <v>123</v>
      </c>
      <c r="Q1" s="26" t="s">
        <v>122</v>
      </c>
      <c r="R1" s="26" t="s">
        <v>121</v>
      </c>
      <c r="S1" s="26" t="s">
        <v>120</v>
      </c>
      <c r="T1" s="26" t="s">
        <v>119</v>
      </c>
      <c r="U1" s="26" t="s">
        <v>118</v>
      </c>
      <c r="V1" s="26" t="s">
        <v>117</v>
      </c>
      <c r="W1" s="26" t="s">
        <v>116</v>
      </c>
      <c r="X1" s="26" t="s">
        <v>115</v>
      </c>
      <c r="Y1" s="26" t="s">
        <v>114</v>
      </c>
      <c r="Z1" s="26" t="s">
        <v>113</v>
      </c>
      <c r="AA1" s="26" t="s">
        <v>112</v>
      </c>
      <c r="AB1" s="26" t="s">
        <v>111</v>
      </c>
      <c r="AC1" s="26" t="s">
        <v>110</v>
      </c>
      <c r="AD1" s="26" t="s">
        <v>109</v>
      </c>
      <c r="AE1" s="26" t="s">
        <v>108</v>
      </c>
      <c r="AF1" s="26" t="s">
        <v>107</v>
      </c>
      <c r="AG1" s="26" t="s">
        <v>106</v>
      </c>
      <c r="AH1" s="26" t="s">
        <v>105</v>
      </c>
      <c r="AI1" s="26" t="s">
        <v>148</v>
      </c>
      <c r="AJ1" s="26" t="s">
        <v>104</v>
      </c>
      <c r="AK1" s="26" t="s">
        <v>103</v>
      </c>
      <c r="AL1" s="26" t="s">
        <v>102</v>
      </c>
      <c r="AM1" s="26" t="s">
        <v>101</v>
      </c>
      <c r="AN1" s="26" t="s">
        <v>100</v>
      </c>
      <c r="AO1" s="26" t="s">
        <v>99</v>
      </c>
      <c r="AP1" s="26" t="s">
        <v>98</v>
      </c>
      <c r="AQ1" s="26" t="s">
        <v>97</v>
      </c>
      <c r="AR1" s="26" t="s">
        <v>96</v>
      </c>
      <c r="AS1" s="26" t="s">
        <v>95</v>
      </c>
      <c r="AT1" s="26" t="s">
        <v>94</v>
      </c>
      <c r="AU1" s="26" t="s">
        <v>93</v>
      </c>
      <c r="AV1" s="26" t="s">
        <v>92</v>
      </c>
      <c r="AW1" s="26" t="s">
        <v>91</v>
      </c>
      <c r="AX1" s="26" t="s">
        <v>146</v>
      </c>
      <c r="AY1" s="26" t="s">
        <v>90</v>
      </c>
      <c r="AZ1" s="26" t="s">
        <v>89</v>
      </c>
      <c r="BA1" s="26" t="s">
        <v>88</v>
      </c>
      <c r="BB1" s="26" t="s">
        <v>87</v>
      </c>
      <c r="BC1" s="26" t="s">
        <v>86</v>
      </c>
      <c r="BD1" s="26" t="s">
        <v>85</v>
      </c>
      <c r="BE1" s="26" t="s">
        <v>84</v>
      </c>
      <c r="BF1" s="26" t="s">
        <v>83</v>
      </c>
      <c r="BG1" s="26" t="s">
        <v>82</v>
      </c>
      <c r="BH1" s="26" t="s">
        <v>81</v>
      </c>
      <c r="BI1" s="26" t="s">
        <v>80</v>
      </c>
      <c r="BJ1" s="26" t="s">
        <v>79</v>
      </c>
      <c r="BK1" s="26" t="s">
        <v>78</v>
      </c>
      <c r="BL1" s="26" t="s">
        <v>77</v>
      </c>
      <c r="BM1" s="26" t="s">
        <v>76</v>
      </c>
      <c r="BN1" s="26" t="s">
        <v>75</v>
      </c>
      <c r="BO1" s="26" t="s">
        <v>74</v>
      </c>
      <c r="BP1" s="26" t="s">
        <v>73</v>
      </c>
      <c r="BQ1" s="26" t="s">
        <v>72</v>
      </c>
      <c r="BR1" s="26" t="s">
        <v>71</v>
      </c>
      <c r="BS1" s="26" t="s">
        <v>70</v>
      </c>
      <c r="BT1" s="26" t="s">
        <v>69</v>
      </c>
      <c r="BU1" s="26" t="s">
        <v>68</v>
      </c>
      <c r="BV1" s="26" t="s">
        <v>67</v>
      </c>
      <c r="BW1" s="26" t="s">
        <v>66</v>
      </c>
      <c r="BX1" s="26" t="s">
        <v>65</v>
      </c>
      <c r="BY1" s="26" t="s">
        <v>64</v>
      </c>
      <c r="BZ1" s="26" t="s">
        <v>63</v>
      </c>
      <c r="CA1" s="26" t="s">
        <v>62</v>
      </c>
      <c r="CB1" s="26" t="s">
        <v>61</v>
      </c>
      <c r="CC1" s="26" t="s">
        <v>60</v>
      </c>
      <c r="CD1" s="26" t="s">
        <v>59</v>
      </c>
      <c r="CE1" s="26" t="s">
        <v>58</v>
      </c>
      <c r="CF1" s="26" t="s">
        <v>57</v>
      </c>
      <c r="CG1" s="26" t="s">
        <v>56</v>
      </c>
      <c r="CH1" s="26" t="s">
        <v>55</v>
      </c>
      <c r="CI1" s="26" t="s">
        <v>54</v>
      </c>
      <c r="CJ1" s="26" t="s">
        <v>53</v>
      </c>
      <c r="CK1" s="26" t="s">
        <v>52</v>
      </c>
    </row>
    <row r="2" spans="1:89" s="3" customFormat="1" x14ac:dyDescent="0.25">
      <c r="A2" s="2" t="s">
        <v>51</v>
      </c>
      <c r="B2" s="27" t="s">
        <v>49</v>
      </c>
      <c r="C2" s="27" t="s">
        <v>49</v>
      </c>
      <c r="D2" s="27" t="s">
        <v>49</v>
      </c>
      <c r="E2" s="27" t="s">
        <v>49</v>
      </c>
      <c r="F2" s="27" t="s">
        <v>49</v>
      </c>
      <c r="G2" s="27" t="s">
        <v>49</v>
      </c>
      <c r="H2" s="27" t="s">
        <v>49</v>
      </c>
      <c r="I2" s="27" t="s">
        <v>49</v>
      </c>
      <c r="J2" s="27" t="s">
        <v>49</v>
      </c>
      <c r="K2" s="27" t="s">
        <v>49</v>
      </c>
      <c r="L2" s="27" t="s">
        <v>49</v>
      </c>
      <c r="M2" s="27" t="s">
        <v>49</v>
      </c>
      <c r="N2" s="27" t="s">
        <v>49</v>
      </c>
      <c r="O2" s="27" t="s">
        <v>47</v>
      </c>
      <c r="P2" s="27" t="s">
        <v>47</v>
      </c>
      <c r="Q2" s="27" t="s">
        <v>47</v>
      </c>
      <c r="R2" s="27" t="s">
        <v>47</v>
      </c>
      <c r="S2" s="27" t="s">
        <v>47</v>
      </c>
      <c r="T2" s="27" t="s">
        <v>47</v>
      </c>
      <c r="U2" s="27" t="s">
        <v>47</v>
      </c>
      <c r="V2" s="27" t="s">
        <v>47</v>
      </c>
      <c r="W2" s="27" t="s">
        <v>47</v>
      </c>
      <c r="X2" s="27" t="s">
        <v>47</v>
      </c>
      <c r="Y2" s="27" t="s">
        <v>47</v>
      </c>
      <c r="Z2" s="27" t="s">
        <v>47</v>
      </c>
      <c r="AA2" s="27" t="s">
        <v>47</v>
      </c>
      <c r="AB2" s="27" t="s">
        <v>47</v>
      </c>
      <c r="AC2" s="27" t="s">
        <v>47</v>
      </c>
      <c r="AD2" s="27" t="s">
        <v>47</v>
      </c>
      <c r="AE2" s="27" t="s">
        <v>46</v>
      </c>
      <c r="AF2" s="27" t="s">
        <v>46</v>
      </c>
      <c r="AG2" s="27" t="s">
        <v>46</v>
      </c>
      <c r="AH2" s="27" t="s">
        <v>50</v>
      </c>
      <c r="AI2" s="27" t="s">
        <v>50</v>
      </c>
      <c r="AJ2" s="27" t="s">
        <v>50</v>
      </c>
      <c r="AK2" s="27" t="s">
        <v>50</v>
      </c>
      <c r="AL2" s="27" t="s">
        <v>50</v>
      </c>
      <c r="AM2" s="27" t="s">
        <v>50</v>
      </c>
      <c r="AN2" s="27" t="s">
        <v>50</v>
      </c>
      <c r="AO2" s="27" t="s">
        <v>50</v>
      </c>
      <c r="AP2" s="27" t="s">
        <v>50</v>
      </c>
      <c r="AQ2" s="27" t="s">
        <v>50</v>
      </c>
      <c r="AR2" s="27" t="s">
        <v>45</v>
      </c>
      <c r="AS2" s="27" t="s">
        <v>45</v>
      </c>
      <c r="AT2" s="27" t="s">
        <v>45</v>
      </c>
      <c r="AU2" s="27" t="s">
        <v>49</v>
      </c>
      <c r="AV2" s="27" t="s">
        <v>49</v>
      </c>
      <c r="AW2" s="27" t="s">
        <v>49</v>
      </c>
      <c r="AX2" s="27" t="s">
        <v>49</v>
      </c>
      <c r="AY2" s="27" t="s">
        <v>49</v>
      </c>
      <c r="AZ2" s="27" t="s">
        <v>49</v>
      </c>
      <c r="BA2" s="27" t="s">
        <v>47</v>
      </c>
      <c r="BB2" s="27" t="s">
        <v>47</v>
      </c>
      <c r="BC2" s="27" t="s">
        <v>47</v>
      </c>
      <c r="BD2" s="27" t="s">
        <v>47</v>
      </c>
      <c r="BE2" s="27" t="s">
        <v>47</v>
      </c>
      <c r="BF2" s="27" t="s">
        <v>47</v>
      </c>
      <c r="BG2" s="27" t="s">
        <v>47</v>
      </c>
      <c r="BH2" s="27" t="s">
        <v>47</v>
      </c>
      <c r="BI2" s="27" t="s">
        <v>48</v>
      </c>
      <c r="BJ2" s="27" t="s">
        <v>47</v>
      </c>
      <c r="BK2" s="27" t="s">
        <v>47</v>
      </c>
      <c r="BL2" s="27" t="s">
        <v>47</v>
      </c>
      <c r="BM2" s="27" t="s">
        <v>47</v>
      </c>
      <c r="BN2" s="27" t="s">
        <v>47</v>
      </c>
      <c r="BO2" s="27" t="s">
        <v>47</v>
      </c>
      <c r="BP2" s="27" t="s">
        <v>47</v>
      </c>
      <c r="BQ2" s="27" t="s">
        <v>47</v>
      </c>
      <c r="BR2" s="27" t="s">
        <v>47</v>
      </c>
      <c r="BS2" s="27" t="s">
        <v>46</v>
      </c>
      <c r="BT2" s="27" t="s">
        <v>46</v>
      </c>
      <c r="BU2" s="27" t="s">
        <v>46</v>
      </c>
      <c r="BV2" s="27" t="s">
        <v>46</v>
      </c>
      <c r="BW2" s="27" t="s">
        <v>46</v>
      </c>
      <c r="BX2" s="27" t="s">
        <v>46</v>
      </c>
      <c r="BY2" s="27" t="s">
        <v>46</v>
      </c>
      <c r="BZ2" s="27" t="s">
        <v>46</v>
      </c>
      <c r="CA2" s="27" t="s">
        <v>46</v>
      </c>
      <c r="CB2" s="27" t="s">
        <v>46</v>
      </c>
      <c r="CC2" s="27" t="s">
        <v>46</v>
      </c>
      <c r="CD2" s="27" t="s">
        <v>46</v>
      </c>
      <c r="CE2" s="27" t="s">
        <v>46</v>
      </c>
      <c r="CF2" s="27" t="s">
        <v>46</v>
      </c>
      <c r="CG2" s="27" t="s">
        <v>46</v>
      </c>
      <c r="CH2" s="27" t="s">
        <v>46</v>
      </c>
      <c r="CI2" s="27" t="s">
        <v>46</v>
      </c>
      <c r="CJ2" s="27" t="s">
        <v>46</v>
      </c>
      <c r="CK2" s="27" t="s">
        <v>45</v>
      </c>
    </row>
    <row r="3" spans="1:89" s="3" customFormat="1" ht="15.75" thickBot="1" x14ac:dyDescent="0.3">
      <c r="A3" s="23" t="s">
        <v>44</v>
      </c>
      <c r="B3" s="28" t="s">
        <v>43</v>
      </c>
      <c r="C3" s="28" t="s">
        <v>43</v>
      </c>
      <c r="D3" s="28" t="s">
        <v>43</v>
      </c>
      <c r="E3" s="28" t="s">
        <v>43</v>
      </c>
      <c r="F3" s="28" t="s">
        <v>43</v>
      </c>
      <c r="G3" s="28" t="s">
        <v>43</v>
      </c>
      <c r="H3" s="28" t="s">
        <v>43</v>
      </c>
      <c r="I3" s="28" t="s">
        <v>43</v>
      </c>
      <c r="J3" s="28" t="s">
        <v>43</v>
      </c>
      <c r="K3" s="28" t="s">
        <v>43</v>
      </c>
      <c r="L3" s="28" t="s">
        <v>43</v>
      </c>
      <c r="M3" s="28" t="s">
        <v>43</v>
      </c>
      <c r="N3" s="28" t="s">
        <v>43</v>
      </c>
      <c r="O3" s="28" t="s">
        <v>43</v>
      </c>
      <c r="P3" s="28" t="s">
        <v>43</v>
      </c>
      <c r="Q3" s="28" t="s">
        <v>43</v>
      </c>
      <c r="R3" s="28" t="s">
        <v>43</v>
      </c>
      <c r="S3" s="28" t="s">
        <v>43</v>
      </c>
      <c r="T3" s="28" t="s">
        <v>43</v>
      </c>
      <c r="U3" s="28" t="s">
        <v>43</v>
      </c>
      <c r="V3" s="28" t="s">
        <v>43</v>
      </c>
      <c r="W3" s="28" t="s">
        <v>43</v>
      </c>
      <c r="X3" s="28" t="s">
        <v>43</v>
      </c>
      <c r="Y3" s="28" t="s">
        <v>43</v>
      </c>
      <c r="Z3" s="28" t="s">
        <v>43</v>
      </c>
      <c r="AA3" s="28" t="s">
        <v>43</v>
      </c>
      <c r="AB3" s="28" t="s">
        <v>43</v>
      </c>
      <c r="AC3" s="28" t="s">
        <v>43</v>
      </c>
      <c r="AD3" s="28" t="s">
        <v>43</v>
      </c>
      <c r="AE3" s="28" t="s">
        <v>43</v>
      </c>
      <c r="AF3" s="28" t="s">
        <v>43</v>
      </c>
      <c r="AG3" s="28" t="s">
        <v>43</v>
      </c>
      <c r="AH3" s="28" t="s">
        <v>43</v>
      </c>
      <c r="AI3" s="28" t="s">
        <v>43</v>
      </c>
      <c r="AJ3" s="28" t="s">
        <v>43</v>
      </c>
      <c r="AK3" s="28" t="s">
        <v>43</v>
      </c>
      <c r="AL3" s="28" t="s">
        <v>43</v>
      </c>
      <c r="AM3" s="28" t="s">
        <v>43</v>
      </c>
      <c r="AN3" s="28" t="s">
        <v>43</v>
      </c>
      <c r="AO3" s="28" t="s">
        <v>43</v>
      </c>
      <c r="AP3" s="28" t="s">
        <v>43</v>
      </c>
      <c r="AQ3" s="28" t="s">
        <v>43</v>
      </c>
      <c r="AR3" s="28" t="s">
        <v>43</v>
      </c>
      <c r="AS3" s="28" t="s">
        <v>43</v>
      </c>
      <c r="AT3" s="28" t="s">
        <v>43</v>
      </c>
      <c r="AU3" s="28" t="s">
        <v>41</v>
      </c>
      <c r="AV3" s="28" t="s">
        <v>41</v>
      </c>
      <c r="AW3" s="28" t="s">
        <v>41</v>
      </c>
      <c r="AX3" s="28" t="s">
        <v>41</v>
      </c>
      <c r="AY3" s="28" t="s">
        <v>41</v>
      </c>
      <c r="AZ3" s="28" t="s">
        <v>41</v>
      </c>
      <c r="BA3" s="28" t="s">
        <v>41</v>
      </c>
      <c r="BB3" s="28" t="s">
        <v>41</v>
      </c>
      <c r="BC3" s="28" t="s">
        <v>41</v>
      </c>
      <c r="BD3" s="28" t="s">
        <v>41</v>
      </c>
      <c r="BE3" s="28" t="s">
        <v>41</v>
      </c>
      <c r="BF3" s="28" t="s">
        <v>41</v>
      </c>
      <c r="BG3" s="28" t="s">
        <v>41</v>
      </c>
      <c r="BH3" s="28" t="s">
        <v>41</v>
      </c>
      <c r="BI3" s="28" t="s">
        <v>42</v>
      </c>
      <c r="BJ3" s="28" t="s">
        <v>41</v>
      </c>
      <c r="BK3" s="28" t="s">
        <v>41</v>
      </c>
      <c r="BL3" s="28" t="s">
        <v>41</v>
      </c>
      <c r="BM3" s="28" t="s">
        <v>41</v>
      </c>
      <c r="BN3" s="28" t="s">
        <v>41</v>
      </c>
      <c r="BO3" s="28" t="s">
        <v>41</v>
      </c>
      <c r="BP3" s="28" t="s">
        <v>41</v>
      </c>
      <c r="BQ3" s="28" t="s">
        <v>41</v>
      </c>
      <c r="BR3" s="28" t="s">
        <v>41</v>
      </c>
      <c r="BS3" s="28" t="s">
        <v>41</v>
      </c>
      <c r="BT3" s="28" t="s">
        <v>41</v>
      </c>
      <c r="BU3" s="28" t="s">
        <v>41</v>
      </c>
      <c r="BV3" s="28" t="s">
        <v>41</v>
      </c>
      <c r="BW3" s="28" t="s">
        <v>41</v>
      </c>
      <c r="BX3" s="28" t="s">
        <v>41</v>
      </c>
      <c r="BY3" s="28" t="s">
        <v>41</v>
      </c>
      <c r="BZ3" s="28" t="s">
        <v>41</v>
      </c>
      <c r="CA3" s="28" t="s">
        <v>41</v>
      </c>
      <c r="CB3" s="28" t="s">
        <v>41</v>
      </c>
      <c r="CC3" s="28" t="s">
        <v>41</v>
      </c>
      <c r="CD3" s="28" t="s">
        <v>41</v>
      </c>
      <c r="CE3" s="28" t="s">
        <v>41</v>
      </c>
      <c r="CF3" s="28" t="s">
        <v>41</v>
      </c>
      <c r="CG3" s="28" t="s">
        <v>41</v>
      </c>
      <c r="CH3" s="28" t="s">
        <v>41</v>
      </c>
      <c r="CI3" s="28" t="s">
        <v>41</v>
      </c>
      <c r="CJ3" s="28" t="s">
        <v>41</v>
      </c>
      <c r="CK3" s="28" t="s">
        <v>41</v>
      </c>
    </row>
    <row r="4" spans="1:89" s="3" customFormat="1" ht="15.75" thickTop="1" x14ac:dyDescent="0.25">
      <c r="A4" s="1" t="s">
        <v>40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89" s="3" customFormat="1" x14ac:dyDescent="0.25">
      <c r="A5" s="4" t="s">
        <v>39</v>
      </c>
      <c r="B5" s="4">
        <v>61</v>
      </c>
      <c r="C5" s="4">
        <v>62</v>
      </c>
      <c r="D5" s="4">
        <v>63</v>
      </c>
      <c r="E5" s="4">
        <v>64</v>
      </c>
      <c r="F5" s="4">
        <v>65</v>
      </c>
      <c r="G5" s="4">
        <v>66</v>
      </c>
      <c r="H5" s="4">
        <v>67</v>
      </c>
      <c r="I5" s="4">
        <v>68</v>
      </c>
      <c r="J5" s="4">
        <v>69</v>
      </c>
      <c r="K5" s="4">
        <v>70</v>
      </c>
      <c r="L5" s="4">
        <v>71</v>
      </c>
      <c r="M5" s="4">
        <v>72</v>
      </c>
      <c r="N5" s="4">
        <v>73</v>
      </c>
      <c r="O5" s="4">
        <v>74</v>
      </c>
      <c r="P5" s="4">
        <v>75</v>
      </c>
      <c r="Q5" s="4">
        <v>76</v>
      </c>
      <c r="R5" s="4">
        <v>77</v>
      </c>
      <c r="S5" s="4">
        <v>78</v>
      </c>
      <c r="T5" s="4">
        <v>79</v>
      </c>
      <c r="U5" s="4">
        <v>80</v>
      </c>
      <c r="V5" s="4">
        <v>81</v>
      </c>
      <c r="W5" s="4">
        <v>82</v>
      </c>
      <c r="X5" s="4">
        <v>83</v>
      </c>
      <c r="Y5" s="4">
        <v>28</v>
      </c>
      <c r="Z5" s="4">
        <v>29</v>
      </c>
      <c r="AA5" s="4">
        <v>30</v>
      </c>
      <c r="AB5" s="4">
        <v>31</v>
      </c>
      <c r="AC5" s="4">
        <v>32</v>
      </c>
      <c r="AD5" s="4">
        <v>33</v>
      </c>
      <c r="AE5" s="4">
        <v>9</v>
      </c>
      <c r="AF5" s="4">
        <v>10</v>
      </c>
      <c r="AG5" s="4">
        <v>11</v>
      </c>
      <c r="AH5" s="4">
        <v>35</v>
      </c>
      <c r="AI5" s="4">
        <v>36</v>
      </c>
      <c r="AJ5" s="4">
        <v>37</v>
      </c>
      <c r="AK5" s="4">
        <v>34</v>
      </c>
      <c r="AL5" s="4">
        <v>51</v>
      </c>
      <c r="AM5" s="4">
        <v>52</v>
      </c>
      <c r="AN5" s="4">
        <v>53</v>
      </c>
      <c r="AO5" s="4">
        <v>54</v>
      </c>
      <c r="AP5" s="4">
        <v>55</v>
      </c>
      <c r="AQ5" s="4">
        <v>56</v>
      </c>
      <c r="AR5" s="4">
        <v>84</v>
      </c>
      <c r="AS5" s="4">
        <v>3</v>
      </c>
      <c r="AT5" s="4">
        <v>4</v>
      </c>
      <c r="AU5" s="4">
        <v>12</v>
      </c>
      <c r="AV5" s="4">
        <v>13</v>
      </c>
      <c r="AW5" s="4">
        <v>14</v>
      </c>
      <c r="AX5" s="4">
        <v>15</v>
      </c>
      <c r="AY5" s="4">
        <v>16</v>
      </c>
      <c r="AZ5" s="4">
        <v>17</v>
      </c>
      <c r="BA5" s="4">
        <v>24</v>
      </c>
      <c r="BB5" s="4">
        <v>25</v>
      </c>
      <c r="BC5" s="4">
        <v>26</v>
      </c>
      <c r="BD5" s="4">
        <v>27</v>
      </c>
      <c r="BE5" s="4">
        <v>1</v>
      </c>
      <c r="BF5" s="4">
        <v>2</v>
      </c>
      <c r="BG5" s="4">
        <v>6</v>
      </c>
      <c r="BH5" s="4">
        <v>7</v>
      </c>
      <c r="BI5" s="4">
        <v>8</v>
      </c>
      <c r="BJ5" s="4">
        <v>85</v>
      </c>
      <c r="BK5" s="4">
        <v>86</v>
      </c>
      <c r="BL5" s="4">
        <v>87</v>
      </c>
      <c r="BM5" s="4">
        <v>88</v>
      </c>
      <c r="BN5" s="4">
        <v>89</v>
      </c>
      <c r="BO5" s="4">
        <v>90</v>
      </c>
      <c r="BP5" s="4">
        <v>91</v>
      </c>
      <c r="BQ5" s="4">
        <v>92</v>
      </c>
      <c r="BR5" s="4">
        <v>93</v>
      </c>
      <c r="BS5" s="4">
        <v>38</v>
      </c>
      <c r="BT5" s="4">
        <v>40</v>
      </c>
      <c r="BU5" s="4">
        <v>43</v>
      </c>
      <c r="BV5" s="4">
        <v>44</v>
      </c>
      <c r="BW5" s="4">
        <v>45</v>
      </c>
      <c r="BX5" s="4">
        <v>46</v>
      </c>
      <c r="BY5" s="4">
        <v>47</v>
      </c>
      <c r="BZ5" s="4">
        <v>48</v>
      </c>
      <c r="CA5" s="4">
        <v>49</v>
      </c>
      <c r="CB5" s="4">
        <v>23</v>
      </c>
      <c r="CC5" s="4">
        <v>22</v>
      </c>
      <c r="CD5" s="4">
        <v>21</v>
      </c>
      <c r="CE5" s="4">
        <v>20</v>
      </c>
      <c r="CF5" s="4">
        <v>19</v>
      </c>
      <c r="CG5" s="4">
        <v>57</v>
      </c>
      <c r="CH5" s="4">
        <v>58</v>
      </c>
      <c r="CI5" s="4">
        <v>59</v>
      </c>
      <c r="CJ5" s="4">
        <v>60</v>
      </c>
      <c r="CK5" s="4">
        <v>5</v>
      </c>
    </row>
    <row r="6" spans="1:89" s="20" customFormat="1" ht="15.75" x14ac:dyDescent="0.3">
      <c r="A6" s="1" t="s">
        <v>165</v>
      </c>
      <c r="B6" s="5">
        <v>46.28</v>
      </c>
      <c r="C6" s="5">
        <v>46.1</v>
      </c>
      <c r="D6" s="5">
        <v>46.11</v>
      </c>
      <c r="E6" s="5">
        <v>46.42</v>
      </c>
      <c r="F6" s="5">
        <v>46.05</v>
      </c>
      <c r="G6" s="5">
        <v>46.05</v>
      </c>
      <c r="H6" s="5">
        <v>45.55</v>
      </c>
      <c r="I6" s="5">
        <v>44.83</v>
      </c>
      <c r="J6" s="5">
        <v>45.28</v>
      </c>
      <c r="K6" s="5">
        <v>45.14</v>
      </c>
      <c r="L6" s="5">
        <v>45.17</v>
      </c>
      <c r="M6" s="5">
        <v>46.02</v>
      </c>
      <c r="N6" s="5">
        <v>45.62</v>
      </c>
      <c r="O6" s="5">
        <v>45.21</v>
      </c>
      <c r="P6" s="5">
        <v>45.63</v>
      </c>
      <c r="Q6" s="5">
        <v>45.83</v>
      </c>
      <c r="R6" s="5">
        <v>45.74</v>
      </c>
      <c r="S6" s="5">
        <v>45.57</v>
      </c>
      <c r="T6" s="5">
        <v>45.55</v>
      </c>
      <c r="U6" s="5">
        <v>46.16</v>
      </c>
      <c r="V6" s="5">
        <v>45.5</v>
      </c>
      <c r="W6" s="5">
        <v>45.05</v>
      </c>
      <c r="X6" s="5">
        <v>45.74</v>
      </c>
      <c r="Y6" s="5">
        <v>45.68</v>
      </c>
      <c r="Z6" s="5">
        <v>44.91</v>
      </c>
      <c r="AA6" s="5">
        <v>45.61</v>
      </c>
      <c r="AB6" s="5">
        <v>45.75</v>
      </c>
      <c r="AC6" s="5">
        <v>45.32</v>
      </c>
      <c r="AD6" s="5">
        <v>45.87</v>
      </c>
      <c r="AE6" s="5">
        <v>45.37</v>
      </c>
      <c r="AF6" s="5">
        <v>45.72</v>
      </c>
      <c r="AG6" s="5">
        <v>45.82</v>
      </c>
      <c r="AH6" s="5">
        <v>45.11</v>
      </c>
      <c r="AI6" s="5">
        <v>45.96</v>
      </c>
      <c r="AJ6" s="5">
        <v>45.47</v>
      </c>
      <c r="AK6" s="5">
        <v>45.06</v>
      </c>
      <c r="AL6" s="5">
        <v>45.57</v>
      </c>
      <c r="AM6" s="5">
        <v>45.33</v>
      </c>
      <c r="AN6" s="5">
        <v>46.05</v>
      </c>
      <c r="AO6" s="5">
        <v>45.79</v>
      </c>
      <c r="AP6" s="5">
        <v>45.26</v>
      </c>
      <c r="AQ6" s="5">
        <v>45.69</v>
      </c>
      <c r="AR6" s="5">
        <v>45.1</v>
      </c>
      <c r="AS6" s="5">
        <v>45.69</v>
      </c>
      <c r="AT6" s="5">
        <v>45.53</v>
      </c>
      <c r="AU6" s="5">
        <v>44.95</v>
      </c>
      <c r="AV6" s="5">
        <v>45.68</v>
      </c>
      <c r="AW6" s="5">
        <v>45.95</v>
      </c>
      <c r="AX6" s="5">
        <v>45.9</v>
      </c>
      <c r="AY6" s="5">
        <v>45.48</v>
      </c>
      <c r="AZ6" s="5">
        <v>45.48</v>
      </c>
      <c r="BA6" s="5">
        <v>45.23</v>
      </c>
      <c r="BB6" s="5">
        <v>45.41</v>
      </c>
      <c r="BC6" s="5">
        <v>45.53</v>
      </c>
      <c r="BD6" s="5">
        <v>45.54</v>
      </c>
      <c r="BE6" s="5">
        <v>45.76</v>
      </c>
      <c r="BF6" s="5">
        <v>45.72</v>
      </c>
      <c r="BG6" s="5">
        <v>45.31</v>
      </c>
      <c r="BH6" s="5">
        <v>45.48</v>
      </c>
      <c r="BI6" s="5">
        <v>45.79</v>
      </c>
      <c r="BJ6" s="5">
        <v>46.17</v>
      </c>
      <c r="BK6" s="5">
        <v>46.49</v>
      </c>
      <c r="BL6" s="5">
        <v>46.42</v>
      </c>
      <c r="BM6" s="5">
        <v>45.77</v>
      </c>
      <c r="BN6" s="5">
        <v>46.57</v>
      </c>
      <c r="BO6" s="5">
        <v>46.18</v>
      </c>
      <c r="BP6" s="5">
        <v>46.18</v>
      </c>
      <c r="BQ6" s="5">
        <v>45.52</v>
      </c>
      <c r="BR6" s="5">
        <v>46.1</v>
      </c>
      <c r="BS6" s="5">
        <v>45.39</v>
      </c>
      <c r="BT6" s="5">
        <v>46.21</v>
      </c>
      <c r="BU6" s="5">
        <v>45.83</v>
      </c>
      <c r="BV6" s="5">
        <v>45.88</v>
      </c>
      <c r="BW6" s="5">
        <v>46.13</v>
      </c>
      <c r="BX6" s="5">
        <v>46.48</v>
      </c>
      <c r="BY6" s="5">
        <v>46.9</v>
      </c>
      <c r="BZ6" s="5">
        <v>45.1</v>
      </c>
      <c r="CA6" s="5">
        <v>45.61</v>
      </c>
      <c r="CB6" s="5">
        <v>45.84</v>
      </c>
      <c r="CC6" s="5">
        <v>46</v>
      </c>
      <c r="CD6" s="5">
        <v>45.91</v>
      </c>
      <c r="CE6" s="5">
        <v>45.79</v>
      </c>
      <c r="CF6" s="5">
        <v>45.22</v>
      </c>
      <c r="CG6" s="5">
        <v>45.07</v>
      </c>
      <c r="CH6" s="5">
        <v>45.26</v>
      </c>
      <c r="CI6" s="5">
        <v>45.5</v>
      </c>
      <c r="CJ6" s="5">
        <v>45.68</v>
      </c>
      <c r="CK6" s="5">
        <v>45.45</v>
      </c>
    </row>
    <row r="7" spans="1:89" s="20" customFormat="1" ht="15.75" x14ac:dyDescent="0.3">
      <c r="A7" s="1" t="s">
        <v>138</v>
      </c>
      <c r="B7" s="6">
        <v>0.49780000000000002</v>
      </c>
      <c r="C7" s="6">
        <v>0.46150000000000002</v>
      </c>
      <c r="D7" s="6">
        <v>0.20610000000000001</v>
      </c>
      <c r="E7" s="6">
        <v>8.0699999999999994E-2</v>
      </c>
      <c r="F7" s="6">
        <v>0.10929999999999999</v>
      </c>
      <c r="G7" s="6">
        <v>0.45179999999999998</v>
      </c>
      <c r="H7" s="6">
        <v>0.1162</v>
      </c>
      <c r="I7" s="6">
        <v>3.8399999999999997E-2</v>
      </c>
      <c r="J7" s="6">
        <v>6.5000000000000002E-2</v>
      </c>
      <c r="K7" s="6">
        <v>9.3200000000000005E-2</v>
      </c>
      <c r="L7" s="6">
        <v>0.1062</v>
      </c>
      <c r="M7" s="6">
        <v>7.6300000000000007E-2</v>
      </c>
      <c r="N7" s="6">
        <v>0.22259999999999999</v>
      </c>
      <c r="O7" s="6">
        <v>2.47E-2</v>
      </c>
      <c r="P7" s="6">
        <v>5.0299999999999997E-2</v>
      </c>
      <c r="Q7" s="6">
        <v>4.2299999999999997E-2</v>
      </c>
      <c r="R7" s="6">
        <v>2.2100000000000002E-2</v>
      </c>
      <c r="S7" s="6">
        <v>5.8299999999999998E-2</v>
      </c>
      <c r="T7" s="6">
        <v>0.02</v>
      </c>
      <c r="U7" s="6">
        <v>3.4500000000000003E-2</v>
      </c>
      <c r="V7" s="6">
        <v>3.6600000000000001E-2</v>
      </c>
      <c r="W7" s="9" t="s">
        <v>137</v>
      </c>
      <c r="X7" s="6">
        <v>4.4299999999999999E-2</v>
      </c>
      <c r="Y7" s="6">
        <v>3.4700000000000002E-2</v>
      </c>
      <c r="Z7" s="6">
        <v>2.23E-2</v>
      </c>
      <c r="AA7" s="9" t="s">
        <v>137</v>
      </c>
      <c r="AB7" s="9" t="s">
        <v>137</v>
      </c>
      <c r="AC7" s="9" t="s">
        <v>137</v>
      </c>
      <c r="AD7" s="9" t="s">
        <v>137</v>
      </c>
      <c r="AE7" s="6">
        <v>0.23880000000000001</v>
      </c>
      <c r="AF7" s="6">
        <v>0.31819999999999998</v>
      </c>
      <c r="AG7" s="6">
        <v>0.1045</v>
      </c>
      <c r="AH7" s="6">
        <v>4.53E-2</v>
      </c>
      <c r="AI7" s="6">
        <v>2.1000000000000001E-2</v>
      </c>
      <c r="AJ7" s="6">
        <v>7.7100000000000002E-2</v>
      </c>
      <c r="AK7" s="9" t="s">
        <v>137</v>
      </c>
      <c r="AL7" s="6">
        <v>5.5300000000000002E-2</v>
      </c>
      <c r="AM7" s="6">
        <v>2.3699999999999999E-2</v>
      </c>
      <c r="AN7" s="6">
        <v>4.2700000000000002E-2</v>
      </c>
      <c r="AO7" s="6">
        <v>3.2800000000000003E-2</v>
      </c>
      <c r="AP7" s="6">
        <v>5.0900000000000001E-2</v>
      </c>
      <c r="AQ7" s="6">
        <v>1.8700000000000001E-2</v>
      </c>
      <c r="AR7" s="6">
        <v>3.0499999999999999E-2</v>
      </c>
      <c r="AS7" s="6">
        <v>2.6800000000000001E-2</v>
      </c>
      <c r="AT7" s="6">
        <v>4.4200000000000003E-2</v>
      </c>
      <c r="AU7" s="9" t="s">
        <v>137</v>
      </c>
      <c r="AV7" s="9" t="s">
        <v>137</v>
      </c>
      <c r="AW7" s="6">
        <v>3.0200000000000001E-2</v>
      </c>
      <c r="AX7" s="9" t="s">
        <v>137</v>
      </c>
      <c r="AY7" s="6">
        <v>2.3E-2</v>
      </c>
      <c r="AZ7" s="9" t="s">
        <v>137</v>
      </c>
      <c r="BA7" s="6">
        <v>3.4799999999999998E-2</v>
      </c>
      <c r="BB7" s="6">
        <v>8.4099999999999994E-2</v>
      </c>
      <c r="BC7" s="6">
        <v>4.4900000000000002E-2</v>
      </c>
      <c r="BD7" s="6">
        <v>4.5900000000000003E-2</v>
      </c>
      <c r="BE7" s="6">
        <v>0.10009999999999999</v>
      </c>
      <c r="BF7" s="6">
        <v>4.0800000000000003E-2</v>
      </c>
      <c r="BG7" s="6">
        <v>6.8000000000000005E-2</v>
      </c>
      <c r="BH7" s="6">
        <v>3.9199999999999999E-2</v>
      </c>
      <c r="BI7" s="6">
        <v>9.0999999999999998E-2</v>
      </c>
      <c r="BJ7" s="6">
        <v>0.12909999999999999</v>
      </c>
      <c r="BK7" s="6">
        <v>0.1447</v>
      </c>
      <c r="BL7" s="6">
        <v>8.6099999999999996E-2</v>
      </c>
      <c r="BM7" s="6">
        <v>0.12230000000000001</v>
      </c>
      <c r="BN7" s="6">
        <v>0.12870000000000001</v>
      </c>
      <c r="BO7" s="6">
        <v>0.1106</v>
      </c>
      <c r="BP7" s="6">
        <v>0.104</v>
      </c>
      <c r="BQ7" s="6">
        <v>8.8700000000000001E-2</v>
      </c>
      <c r="BR7" s="6">
        <v>0.1017</v>
      </c>
      <c r="BS7" s="6">
        <v>3.1899999999999998E-2</v>
      </c>
      <c r="BT7" s="9" t="s">
        <v>137</v>
      </c>
      <c r="BU7" s="6">
        <v>2.86E-2</v>
      </c>
      <c r="BV7" s="6">
        <v>3.27E-2</v>
      </c>
      <c r="BW7" s="6">
        <v>4.8300000000000003E-2</v>
      </c>
      <c r="BX7" s="6">
        <v>2.4E-2</v>
      </c>
      <c r="BY7" s="6">
        <v>5.9799999999999999E-2</v>
      </c>
      <c r="BZ7" s="6">
        <v>2.1100000000000001E-2</v>
      </c>
      <c r="CA7" s="6">
        <v>4.7199999999999999E-2</v>
      </c>
      <c r="CB7" s="6">
        <v>4.3799999999999999E-2</v>
      </c>
      <c r="CC7" s="6">
        <v>3.15E-2</v>
      </c>
      <c r="CD7" s="9" t="s">
        <v>137</v>
      </c>
      <c r="CE7" s="9" t="s">
        <v>137</v>
      </c>
      <c r="CF7" s="6">
        <v>3.04E-2</v>
      </c>
      <c r="CG7" s="9" t="s">
        <v>137</v>
      </c>
      <c r="CH7" s="6">
        <v>7.2499999999999995E-2</v>
      </c>
      <c r="CI7" s="6">
        <v>0.02</v>
      </c>
      <c r="CJ7" s="6">
        <v>2.7699999999999999E-2</v>
      </c>
      <c r="CK7" s="9" t="s">
        <v>137</v>
      </c>
    </row>
    <row r="8" spans="1:89" s="20" customFormat="1" ht="15.75" x14ac:dyDescent="0.3">
      <c r="A8" s="1" t="s">
        <v>139</v>
      </c>
      <c r="B8" s="5">
        <v>34.700000000000003</v>
      </c>
      <c r="C8" s="5">
        <v>35.159999999999997</v>
      </c>
      <c r="D8" s="5">
        <v>36.08</v>
      </c>
      <c r="E8" s="5">
        <v>35.58</v>
      </c>
      <c r="F8" s="5">
        <v>35.49</v>
      </c>
      <c r="G8" s="5">
        <v>34.979999999999997</v>
      </c>
      <c r="H8" s="5">
        <v>38.1</v>
      </c>
      <c r="I8" s="5">
        <v>37.9</v>
      </c>
      <c r="J8" s="5">
        <v>37.979999999999997</v>
      </c>
      <c r="K8" s="5">
        <v>37.93</v>
      </c>
      <c r="L8" s="5">
        <v>37.880000000000003</v>
      </c>
      <c r="M8" s="5">
        <v>38.74</v>
      </c>
      <c r="N8" s="5">
        <v>38.33</v>
      </c>
      <c r="O8" s="5">
        <v>38.020000000000003</v>
      </c>
      <c r="P8" s="5">
        <v>38.35</v>
      </c>
      <c r="Q8" s="5">
        <v>38.44</v>
      </c>
      <c r="R8" s="5">
        <v>38.43</v>
      </c>
      <c r="S8" s="5">
        <v>38.33</v>
      </c>
      <c r="T8" s="5">
        <v>38.01</v>
      </c>
      <c r="U8" s="5">
        <v>38.69</v>
      </c>
      <c r="V8" s="5">
        <v>38.43</v>
      </c>
      <c r="W8" s="5">
        <v>38.26</v>
      </c>
      <c r="X8" s="5">
        <v>38.659999999999997</v>
      </c>
      <c r="Y8" s="5">
        <v>38.76</v>
      </c>
      <c r="Z8" s="5">
        <v>37.92</v>
      </c>
      <c r="AA8" s="5">
        <v>38.369999999999997</v>
      </c>
      <c r="AB8" s="5">
        <v>38.630000000000003</v>
      </c>
      <c r="AC8" s="5">
        <v>38.65</v>
      </c>
      <c r="AD8" s="5">
        <v>38.04</v>
      </c>
      <c r="AE8" s="5">
        <v>35.17</v>
      </c>
      <c r="AF8" s="5">
        <v>35.76</v>
      </c>
      <c r="AG8" s="5">
        <v>35.85</v>
      </c>
      <c r="AH8" s="5">
        <v>38.03</v>
      </c>
      <c r="AI8" s="5">
        <v>37.99</v>
      </c>
      <c r="AJ8" s="5">
        <v>38.29</v>
      </c>
      <c r="AK8" s="5">
        <v>37.880000000000003</v>
      </c>
      <c r="AL8" s="5">
        <v>38</v>
      </c>
      <c r="AM8" s="5">
        <v>38.35</v>
      </c>
      <c r="AN8" s="5">
        <v>38.49</v>
      </c>
      <c r="AO8" s="5">
        <v>38.840000000000003</v>
      </c>
      <c r="AP8" s="5">
        <v>38.33</v>
      </c>
      <c r="AQ8" s="5">
        <v>38.81</v>
      </c>
      <c r="AR8" s="5">
        <v>38.18</v>
      </c>
      <c r="AS8" s="5">
        <v>37.89</v>
      </c>
      <c r="AT8" s="5">
        <v>38.43</v>
      </c>
      <c r="AU8" s="5">
        <v>37.83</v>
      </c>
      <c r="AV8" s="5">
        <v>38.51</v>
      </c>
      <c r="AW8" s="5">
        <v>38.64</v>
      </c>
      <c r="AX8" s="5">
        <v>38.380000000000003</v>
      </c>
      <c r="AY8" s="5">
        <v>37.79</v>
      </c>
      <c r="AZ8" s="5">
        <v>38.17</v>
      </c>
      <c r="BA8" s="5">
        <v>37.65</v>
      </c>
      <c r="BB8" s="5">
        <v>38.5</v>
      </c>
      <c r="BC8" s="5">
        <v>38.35</v>
      </c>
      <c r="BD8" s="5">
        <v>38.020000000000003</v>
      </c>
      <c r="BE8" s="5">
        <v>38.32</v>
      </c>
      <c r="BF8" s="5">
        <v>38.200000000000003</v>
      </c>
      <c r="BG8" s="5">
        <v>38.14</v>
      </c>
      <c r="BH8" s="5">
        <v>38.78</v>
      </c>
      <c r="BI8" s="5">
        <v>38.36</v>
      </c>
      <c r="BJ8" s="5">
        <v>38.46</v>
      </c>
      <c r="BK8" s="5">
        <v>38.44</v>
      </c>
      <c r="BL8" s="5">
        <v>38.92</v>
      </c>
      <c r="BM8" s="5">
        <v>38.17</v>
      </c>
      <c r="BN8" s="5">
        <v>38.57</v>
      </c>
      <c r="BO8" s="5">
        <v>38.520000000000003</v>
      </c>
      <c r="BP8" s="5">
        <v>38.17</v>
      </c>
      <c r="BQ8" s="5">
        <v>38.22</v>
      </c>
      <c r="BR8" s="5">
        <v>38.619999999999997</v>
      </c>
      <c r="BS8" s="5">
        <v>38.1</v>
      </c>
      <c r="BT8" s="5">
        <v>38.44</v>
      </c>
      <c r="BU8" s="5">
        <v>38.369999999999997</v>
      </c>
      <c r="BV8" s="5">
        <v>38.43</v>
      </c>
      <c r="BW8" s="5">
        <v>38.35</v>
      </c>
      <c r="BX8" s="5">
        <v>38.340000000000003</v>
      </c>
      <c r="BY8" s="5">
        <v>38.96</v>
      </c>
      <c r="BZ8" s="5">
        <v>38.049999999999997</v>
      </c>
      <c r="CA8" s="5">
        <v>38.06</v>
      </c>
      <c r="CB8" s="5">
        <v>38.21</v>
      </c>
      <c r="CC8" s="5">
        <v>38.25</v>
      </c>
      <c r="CD8" s="5">
        <v>38.25</v>
      </c>
      <c r="CE8" s="5">
        <v>38.1</v>
      </c>
      <c r="CF8" s="5">
        <v>37.78</v>
      </c>
      <c r="CG8" s="5">
        <v>37.5</v>
      </c>
      <c r="CH8" s="5">
        <v>38.14</v>
      </c>
      <c r="CI8" s="5">
        <v>37.81</v>
      </c>
      <c r="CJ8" s="5">
        <v>38.590000000000003</v>
      </c>
      <c r="CK8" s="5">
        <v>37.630000000000003</v>
      </c>
    </row>
    <row r="9" spans="1:89" s="20" customFormat="1" x14ac:dyDescent="0.25">
      <c r="A9" s="1" t="s">
        <v>29</v>
      </c>
      <c r="B9" s="6">
        <v>1.2950999999999999</v>
      </c>
      <c r="C9" s="6">
        <v>1.3559000000000001</v>
      </c>
      <c r="D9" s="6">
        <v>1.1181000000000001</v>
      </c>
      <c r="E9" s="6">
        <v>1.2748999999999999</v>
      </c>
      <c r="F9" s="6">
        <v>1.2208000000000001</v>
      </c>
      <c r="G9" s="6">
        <v>1.3609</v>
      </c>
      <c r="H9" s="6">
        <v>0.36080000000000001</v>
      </c>
      <c r="I9" s="6">
        <v>0.33539999999999998</v>
      </c>
      <c r="J9" s="6">
        <v>0.35759999999999997</v>
      </c>
      <c r="K9" s="6">
        <v>0.36820000000000003</v>
      </c>
      <c r="L9" s="6">
        <v>0.36380000000000001</v>
      </c>
      <c r="M9" s="6">
        <v>0.34470000000000001</v>
      </c>
      <c r="N9" s="6">
        <v>0.37909999999999999</v>
      </c>
      <c r="O9" s="6">
        <v>0.33069999999999999</v>
      </c>
      <c r="P9" s="6">
        <v>0.3483</v>
      </c>
      <c r="Q9" s="6">
        <v>0.33460000000000001</v>
      </c>
      <c r="R9" s="6">
        <v>0.37819999999999998</v>
      </c>
      <c r="S9" s="6">
        <v>0.32200000000000001</v>
      </c>
      <c r="T9" s="6">
        <v>0.37590000000000001</v>
      </c>
      <c r="U9" s="6">
        <v>0.34810000000000002</v>
      </c>
      <c r="V9" s="6">
        <v>0.35549999999999998</v>
      </c>
      <c r="W9" s="6">
        <v>0.32619999999999999</v>
      </c>
      <c r="X9" s="6">
        <v>0.31769999999999998</v>
      </c>
      <c r="Y9" s="6">
        <v>0.29609999999999997</v>
      </c>
      <c r="Z9" s="6">
        <v>0.36909999999999998</v>
      </c>
      <c r="AA9" s="6">
        <v>0.36599999999999999</v>
      </c>
      <c r="AB9" s="6">
        <v>0.3705</v>
      </c>
      <c r="AC9" s="6">
        <v>0.3196</v>
      </c>
      <c r="AD9" s="6">
        <v>0.4788</v>
      </c>
      <c r="AE9" s="6">
        <v>1.6845000000000001</v>
      </c>
      <c r="AF9" s="6">
        <v>1.232</v>
      </c>
      <c r="AG9" s="6">
        <v>1.2524</v>
      </c>
      <c r="AH9" s="6">
        <v>0.39100000000000001</v>
      </c>
      <c r="AI9" s="6">
        <v>0.46779999999999999</v>
      </c>
      <c r="AJ9" s="6">
        <v>0.3876</v>
      </c>
      <c r="AK9" s="6">
        <v>0.41660000000000003</v>
      </c>
      <c r="AL9" s="6">
        <v>0.3518</v>
      </c>
      <c r="AM9" s="6">
        <v>0.31580000000000003</v>
      </c>
      <c r="AN9" s="6">
        <v>0.31929999999999997</v>
      </c>
      <c r="AO9" s="6">
        <v>0.38169999999999998</v>
      </c>
      <c r="AP9" s="6">
        <v>0.3014</v>
      </c>
      <c r="AQ9" s="6">
        <v>0.37130000000000002</v>
      </c>
      <c r="AR9" s="6">
        <v>0.33160000000000001</v>
      </c>
      <c r="AS9" s="6">
        <v>0.502</v>
      </c>
      <c r="AT9" s="6">
        <v>0.35370000000000001</v>
      </c>
      <c r="AU9" s="6">
        <v>0.4637</v>
      </c>
      <c r="AV9" s="6">
        <v>0.49170000000000003</v>
      </c>
      <c r="AW9" s="6">
        <v>0.37109999999999999</v>
      </c>
      <c r="AX9" s="6">
        <v>0.4446</v>
      </c>
      <c r="AY9" s="6">
        <v>0.4486</v>
      </c>
      <c r="AZ9" s="6">
        <v>0.42580000000000001</v>
      </c>
      <c r="BA9" s="6">
        <v>0.51990000000000003</v>
      </c>
      <c r="BB9" s="6">
        <v>0.34920000000000001</v>
      </c>
      <c r="BC9" s="6">
        <v>0.35630000000000001</v>
      </c>
      <c r="BD9" s="6">
        <v>0.3851</v>
      </c>
      <c r="BE9" s="6">
        <v>0.4158</v>
      </c>
      <c r="BF9" s="6">
        <v>0.39200000000000002</v>
      </c>
      <c r="BG9" s="6">
        <v>0.35499999999999998</v>
      </c>
      <c r="BH9" s="6">
        <v>0.27510000000000001</v>
      </c>
      <c r="BI9" s="6">
        <v>0.3836</v>
      </c>
      <c r="BJ9" s="6">
        <v>0.40689999999999998</v>
      </c>
      <c r="BK9" s="6">
        <v>0.46600000000000003</v>
      </c>
      <c r="BL9" s="6">
        <v>0.33229999999999998</v>
      </c>
      <c r="BM9" s="6">
        <v>0.42080000000000001</v>
      </c>
      <c r="BN9" s="6">
        <v>0.44080000000000003</v>
      </c>
      <c r="BO9" s="6">
        <v>0.37390000000000001</v>
      </c>
      <c r="BP9" s="6">
        <v>0.40589999999999998</v>
      </c>
      <c r="BQ9" s="6">
        <v>0.39079999999999998</v>
      </c>
      <c r="BR9" s="6">
        <v>0.37140000000000001</v>
      </c>
      <c r="BS9" s="6">
        <v>0.46189999999999998</v>
      </c>
      <c r="BT9" s="6">
        <v>0.42030000000000001</v>
      </c>
      <c r="BU9" s="6">
        <v>0.39689999999999998</v>
      </c>
      <c r="BV9" s="6">
        <v>0.40710000000000002</v>
      </c>
      <c r="BW9" s="6">
        <v>0.38879999999999998</v>
      </c>
      <c r="BX9" s="6">
        <v>0.4229</v>
      </c>
      <c r="BY9" s="6">
        <v>0.42899999999999999</v>
      </c>
      <c r="BZ9" s="6">
        <v>0.36080000000000001</v>
      </c>
      <c r="CA9" s="6">
        <v>0.43209999999999998</v>
      </c>
      <c r="CB9" s="6">
        <v>0.54159999999999997</v>
      </c>
      <c r="CC9" s="6">
        <v>0.57979999999999998</v>
      </c>
      <c r="CD9" s="6">
        <v>0.53059999999999996</v>
      </c>
      <c r="CE9" s="6">
        <v>0.52129999999999999</v>
      </c>
      <c r="CF9" s="6">
        <v>0.54700000000000004</v>
      </c>
      <c r="CG9" s="6">
        <v>0.3664</v>
      </c>
      <c r="CH9" s="6">
        <v>0.34910000000000002</v>
      </c>
      <c r="CI9" s="6">
        <v>0.37780000000000002</v>
      </c>
      <c r="CJ9" s="6">
        <v>0.34499999999999997</v>
      </c>
      <c r="CK9" s="6">
        <v>0.59089999999999998</v>
      </c>
    </row>
    <row r="10" spans="1:89" s="20" customFormat="1" x14ac:dyDescent="0.25">
      <c r="A10" s="1" t="s">
        <v>38</v>
      </c>
      <c r="B10" s="9" t="s">
        <v>137</v>
      </c>
      <c r="C10" s="9" t="s">
        <v>137</v>
      </c>
      <c r="D10" s="9" t="s">
        <v>137</v>
      </c>
      <c r="E10" s="9" t="s">
        <v>137</v>
      </c>
      <c r="F10" s="9" t="s">
        <v>137</v>
      </c>
      <c r="G10" s="9" t="s">
        <v>137</v>
      </c>
      <c r="H10" s="9" t="s">
        <v>137</v>
      </c>
      <c r="I10" s="9" t="s">
        <v>137</v>
      </c>
      <c r="J10" s="9" t="s">
        <v>137</v>
      </c>
      <c r="K10" s="9" t="s">
        <v>137</v>
      </c>
      <c r="L10" s="9" t="s">
        <v>137</v>
      </c>
      <c r="M10" s="9" t="s">
        <v>137</v>
      </c>
      <c r="N10" s="9" t="s">
        <v>137</v>
      </c>
      <c r="O10" s="9" t="s">
        <v>137</v>
      </c>
      <c r="P10" s="9" t="s">
        <v>137</v>
      </c>
      <c r="Q10" s="9" t="s">
        <v>137</v>
      </c>
      <c r="R10" s="9" t="s">
        <v>137</v>
      </c>
      <c r="S10" s="9" t="s">
        <v>137</v>
      </c>
      <c r="T10" s="9" t="s">
        <v>137</v>
      </c>
      <c r="U10" s="9" t="s">
        <v>137</v>
      </c>
      <c r="V10" s="9" t="s">
        <v>137</v>
      </c>
      <c r="W10" s="9" t="s">
        <v>137</v>
      </c>
      <c r="X10" s="9" t="s">
        <v>137</v>
      </c>
      <c r="Y10" s="9" t="s">
        <v>137</v>
      </c>
      <c r="Z10" s="9" t="s">
        <v>137</v>
      </c>
      <c r="AA10" s="9" t="s">
        <v>137</v>
      </c>
      <c r="AB10" s="9" t="s">
        <v>137</v>
      </c>
      <c r="AC10" s="9" t="s">
        <v>137</v>
      </c>
      <c r="AD10" s="9" t="s">
        <v>137</v>
      </c>
      <c r="AE10" s="9" t="s">
        <v>137</v>
      </c>
      <c r="AF10" s="9" t="s">
        <v>137</v>
      </c>
      <c r="AG10" s="9" t="s">
        <v>137</v>
      </c>
      <c r="AH10" s="9" t="s">
        <v>137</v>
      </c>
      <c r="AI10" s="9" t="s">
        <v>137</v>
      </c>
      <c r="AJ10" s="9" t="s">
        <v>137</v>
      </c>
      <c r="AK10" s="9" t="s">
        <v>137</v>
      </c>
      <c r="AL10" s="9" t="s">
        <v>137</v>
      </c>
      <c r="AM10" s="9" t="s">
        <v>137</v>
      </c>
      <c r="AN10" s="9" t="s">
        <v>137</v>
      </c>
      <c r="AO10" s="9" t="s">
        <v>137</v>
      </c>
      <c r="AP10" s="9" t="s">
        <v>137</v>
      </c>
      <c r="AQ10" s="9" t="s">
        <v>137</v>
      </c>
      <c r="AR10" s="9" t="s">
        <v>137</v>
      </c>
      <c r="AS10" s="9" t="s">
        <v>137</v>
      </c>
      <c r="AT10" s="9" t="s">
        <v>137</v>
      </c>
      <c r="AU10" s="9" t="s">
        <v>137</v>
      </c>
      <c r="AV10" s="9" t="s">
        <v>137</v>
      </c>
      <c r="AW10" s="9" t="s">
        <v>137</v>
      </c>
      <c r="AX10" s="9" t="s">
        <v>137</v>
      </c>
      <c r="AY10" s="9" t="s">
        <v>137</v>
      </c>
      <c r="AZ10" s="9" t="s">
        <v>137</v>
      </c>
      <c r="BA10" s="9" t="s">
        <v>137</v>
      </c>
      <c r="BB10" s="9" t="s">
        <v>137</v>
      </c>
      <c r="BC10" s="9" t="s">
        <v>137</v>
      </c>
      <c r="BD10" s="9" t="s">
        <v>137</v>
      </c>
      <c r="BE10" s="9" t="s">
        <v>137</v>
      </c>
      <c r="BF10" s="9" t="s">
        <v>137</v>
      </c>
      <c r="BG10" s="9" t="s">
        <v>137</v>
      </c>
      <c r="BH10" s="9" t="s">
        <v>137</v>
      </c>
      <c r="BI10" s="9" t="s">
        <v>137</v>
      </c>
      <c r="BJ10" s="9" t="s">
        <v>137</v>
      </c>
      <c r="BK10" s="9" t="s">
        <v>137</v>
      </c>
      <c r="BL10" s="9" t="s">
        <v>137</v>
      </c>
      <c r="BM10" s="9" t="s">
        <v>137</v>
      </c>
      <c r="BN10" s="9" t="s">
        <v>137</v>
      </c>
      <c r="BO10" s="9" t="s">
        <v>137</v>
      </c>
      <c r="BP10" s="9" t="s">
        <v>137</v>
      </c>
      <c r="BQ10" s="9" t="s">
        <v>137</v>
      </c>
      <c r="BR10" s="9" t="s">
        <v>137</v>
      </c>
      <c r="BS10" s="9" t="s">
        <v>137</v>
      </c>
      <c r="BT10" s="9" t="s">
        <v>137</v>
      </c>
      <c r="BU10" s="9" t="s">
        <v>137</v>
      </c>
      <c r="BV10" s="9" t="s">
        <v>137</v>
      </c>
      <c r="BW10" s="9" t="s">
        <v>137</v>
      </c>
      <c r="BX10" s="9" t="s">
        <v>137</v>
      </c>
      <c r="BY10" s="9" t="s">
        <v>137</v>
      </c>
      <c r="BZ10" s="9" t="s">
        <v>137</v>
      </c>
      <c r="CA10" s="9" t="s">
        <v>137</v>
      </c>
      <c r="CB10" s="9" t="s">
        <v>137</v>
      </c>
      <c r="CC10" s="9" t="s">
        <v>137</v>
      </c>
      <c r="CD10" s="9" t="s">
        <v>137</v>
      </c>
      <c r="CE10" s="9" t="s">
        <v>137</v>
      </c>
      <c r="CF10" s="9" t="s">
        <v>137</v>
      </c>
      <c r="CG10" s="9" t="s">
        <v>137</v>
      </c>
      <c r="CH10" s="9" t="s">
        <v>137</v>
      </c>
      <c r="CI10" s="9" t="s">
        <v>137</v>
      </c>
      <c r="CJ10" s="9" t="s">
        <v>137</v>
      </c>
      <c r="CK10" s="9" t="s">
        <v>137</v>
      </c>
    </row>
    <row r="11" spans="1:89" s="20" customFormat="1" x14ac:dyDescent="0.25">
      <c r="A11" s="1" t="s">
        <v>30</v>
      </c>
      <c r="B11" s="6">
        <v>1.2867</v>
      </c>
      <c r="C11" s="6">
        <v>1.1633</v>
      </c>
      <c r="D11" s="6">
        <v>0.88360000000000005</v>
      </c>
      <c r="E11" s="6">
        <v>1.1761999999999999</v>
      </c>
      <c r="F11" s="6">
        <v>1.1116999999999999</v>
      </c>
      <c r="G11" s="6">
        <v>1.2163999999999999</v>
      </c>
      <c r="H11" s="6">
        <v>0.1007</v>
      </c>
      <c r="I11" s="6">
        <v>8.1500000000000003E-2</v>
      </c>
      <c r="J11" s="6">
        <v>9.6000000000000002E-2</v>
      </c>
      <c r="K11" s="6">
        <v>9.4700000000000006E-2</v>
      </c>
      <c r="L11" s="6">
        <v>0.15570000000000001</v>
      </c>
      <c r="M11" s="6">
        <v>9.8000000000000004E-2</v>
      </c>
      <c r="N11" s="6">
        <v>0.1169</v>
      </c>
      <c r="O11" s="6">
        <v>4.2700000000000002E-2</v>
      </c>
      <c r="P11" s="6">
        <v>1.8599999999999998E-2</v>
      </c>
      <c r="Q11" s="6">
        <v>2.07E-2</v>
      </c>
      <c r="R11" s="6">
        <v>3.2199999999999999E-2</v>
      </c>
      <c r="S11" s="6">
        <v>1.7000000000000001E-2</v>
      </c>
      <c r="T11" s="6">
        <v>2.6200000000000001E-2</v>
      </c>
      <c r="U11" s="6">
        <v>1.52E-2</v>
      </c>
      <c r="V11" s="6">
        <v>3.0700000000000002E-2</v>
      </c>
      <c r="W11" s="6">
        <v>3.1899999999999998E-2</v>
      </c>
      <c r="X11" s="6">
        <v>1.2699999999999999E-2</v>
      </c>
      <c r="Y11" s="6">
        <v>4.4900000000000002E-2</v>
      </c>
      <c r="Z11" s="6">
        <v>4.0800000000000003E-2</v>
      </c>
      <c r="AA11" s="6">
        <v>2.7900000000000001E-2</v>
      </c>
      <c r="AB11" s="6">
        <v>3.85E-2</v>
      </c>
      <c r="AC11" s="6">
        <v>3.8800000000000001E-2</v>
      </c>
      <c r="AD11" s="6">
        <v>5.0099999999999999E-2</v>
      </c>
      <c r="AE11" s="6">
        <v>1.07</v>
      </c>
      <c r="AF11" s="6">
        <v>0.83909999999999996</v>
      </c>
      <c r="AG11" s="6">
        <v>0.86150000000000004</v>
      </c>
      <c r="AH11" s="6">
        <v>5.0799999999999998E-2</v>
      </c>
      <c r="AI11" s="6">
        <v>4.9000000000000002E-2</v>
      </c>
      <c r="AJ11" s="6">
        <v>3.7900000000000003E-2</v>
      </c>
      <c r="AK11" s="6">
        <v>4.7899999999999998E-2</v>
      </c>
      <c r="AL11" s="6">
        <v>6.0299999999999999E-2</v>
      </c>
      <c r="AM11" s="6">
        <v>4.9500000000000002E-2</v>
      </c>
      <c r="AN11" s="6">
        <v>3.39E-2</v>
      </c>
      <c r="AO11" s="6">
        <v>3.8699999999999998E-2</v>
      </c>
      <c r="AP11" s="6">
        <v>5.0799999999999998E-2</v>
      </c>
      <c r="AQ11" s="6">
        <v>6.83E-2</v>
      </c>
      <c r="AR11" s="6">
        <v>1.2800000000000001E-2</v>
      </c>
      <c r="AS11" s="6">
        <v>1.47E-2</v>
      </c>
      <c r="AT11" s="6">
        <v>1.78E-2</v>
      </c>
      <c r="AU11" s="6">
        <v>3.5099999999999999E-2</v>
      </c>
      <c r="AV11" s="6">
        <v>5.6099999999999997E-2</v>
      </c>
      <c r="AW11" s="6">
        <v>3.73E-2</v>
      </c>
      <c r="AX11" s="6">
        <v>3.7999999999999999E-2</v>
      </c>
      <c r="AY11" s="6">
        <v>4.9599999999999998E-2</v>
      </c>
      <c r="AZ11" s="6">
        <v>3.3700000000000001E-2</v>
      </c>
      <c r="BA11" s="6">
        <v>5.9299999999999999E-2</v>
      </c>
      <c r="BB11" s="6">
        <v>0.1193</v>
      </c>
      <c r="BC11" s="6">
        <v>8.3900000000000002E-2</v>
      </c>
      <c r="BD11" s="6">
        <v>0.1061</v>
      </c>
      <c r="BE11" s="6">
        <v>4.3799999999999999E-2</v>
      </c>
      <c r="BF11" s="6">
        <v>2.87E-2</v>
      </c>
      <c r="BG11" s="6">
        <v>6.08E-2</v>
      </c>
      <c r="BH11" s="6">
        <v>4.3499999999999997E-2</v>
      </c>
      <c r="BI11" s="6">
        <v>8.5099999999999995E-2</v>
      </c>
      <c r="BJ11" s="6">
        <v>4.9299999999999997E-2</v>
      </c>
      <c r="BK11" s="6">
        <v>6.0499999999999998E-2</v>
      </c>
      <c r="BL11" s="6">
        <v>4.19E-2</v>
      </c>
      <c r="BM11" s="6">
        <v>4.36E-2</v>
      </c>
      <c r="BN11" s="6">
        <v>7.2700000000000001E-2</v>
      </c>
      <c r="BO11" s="6">
        <v>4.5400000000000003E-2</v>
      </c>
      <c r="BP11" s="6">
        <v>5.3999999999999999E-2</v>
      </c>
      <c r="BQ11" s="6">
        <v>4.6399999999999997E-2</v>
      </c>
      <c r="BR11" s="6">
        <v>4.3900000000000002E-2</v>
      </c>
      <c r="BS11" s="6">
        <v>4.1500000000000002E-2</v>
      </c>
      <c r="BT11" s="6">
        <v>4.5499999999999999E-2</v>
      </c>
      <c r="BU11" s="6">
        <v>4.7899999999999998E-2</v>
      </c>
      <c r="BV11" s="6">
        <v>4.5400000000000003E-2</v>
      </c>
      <c r="BW11" s="6">
        <v>3.9899999999999998E-2</v>
      </c>
      <c r="BX11" s="6">
        <v>7.2499999999999995E-2</v>
      </c>
      <c r="BY11" s="6">
        <v>4.8000000000000001E-2</v>
      </c>
      <c r="BZ11" s="6">
        <v>3.5299999999999998E-2</v>
      </c>
      <c r="CA11" s="6">
        <v>6.7699999999999996E-2</v>
      </c>
      <c r="CB11" s="6">
        <v>4.6899999999999997E-2</v>
      </c>
      <c r="CC11" s="6">
        <v>4.3999999999999997E-2</v>
      </c>
      <c r="CD11" s="6">
        <v>4.0399999999999998E-2</v>
      </c>
      <c r="CE11" s="6">
        <v>5.6899999999999999E-2</v>
      </c>
      <c r="CF11" s="6">
        <v>5.0700000000000002E-2</v>
      </c>
      <c r="CG11" s="6">
        <v>5.7500000000000002E-2</v>
      </c>
      <c r="CH11" s="6">
        <v>8.3599999999999994E-2</v>
      </c>
      <c r="CI11" s="6">
        <v>6.5000000000000002E-2</v>
      </c>
      <c r="CJ11" s="6">
        <v>5.2200000000000003E-2</v>
      </c>
      <c r="CK11" s="6">
        <v>3.3500000000000002E-2</v>
      </c>
    </row>
    <row r="12" spans="1:89" s="20" customFormat="1" x14ac:dyDescent="0.25">
      <c r="A12" s="1" t="s">
        <v>37</v>
      </c>
      <c r="B12" s="6">
        <v>0.10780000000000001</v>
      </c>
      <c r="C12" s="9" t="s">
        <v>137</v>
      </c>
      <c r="D12" s="9" t="s">
        <v>137</v>
      </c>
      <c r="E12" s="6">
        <v>7.8100000000000003E-2</v>
      </c>
      <c r="F12" s="9" t="s">
        <v>137</v>
      </c>
      <c r="G12" s="9" t="s">
        <v>137</v>
      </c>
      <c r="H12" s="9" t="s">
        <v>137</v>
      </c>
      <c r="I12" s="6">
        <v>6.9199999999999998E-2</v>
      </c>
      <c r="J12" s="6">
        <v>4.3799999999999999E-2</v>
      </c>
      <c r="K12" s="9" t="s">
        <v>137</v>
      </c>
      <c r="L12" s="9" t="s">
        <v>137</v>
      </c>
      <c r="M12" s="6">
        <v>8.7800000000000003E-2</v>
      </c>
      <c r="N12" s="6">
        <v>4.4900000000000002E-2</v>
      </c>
      <c r="O12" s="6">
        <v>5.9400000000000001E-2</v>
      </c>
      <c r="P12" s="9" t="s">
        <v>137</v>
      </c>
      <c r="Q12" s="9" t="s">
        <v>137</v>
      </c>
      <c r="R12" s="9" t="s">
        <v>137</v>
      </c>
      <c r="S12" s="9" t="s">
        <v>137</v>
      </c>
      <c r="T12" s="9" t="s">
        <v>137</v>
      </c>
      <c r="U12" s="9" t="s">
        <v>137</v>
      </c>
      <c r="V12" s="6">
        <v>7.5700000000000003E-2</v>
      </c>
      <c r="W12" s="6">
        <v>8.6199999999999999E-2</v>
      </c>
      <c r="X12" s="6">
        <v>1.5900000000000001E-2</v>
      </c>
      <c r="Y12" s="6">
        <v>1.8700000000000001E-2</v>
      </c>
      <c r="Z12" s="6">
        <v>2.0400000000000001E-2</v>
      </c>
      <c r="AA12" s="6">
        <v>3.15E-2</v>
      </c>
      <c r="AB12" s="6">
        <v>2.2499999999999999E-2</v>
      </c>
      <c r="AC12" s="9" t="s">
        <v>137</v>
      </c>
      <c r="AD12" s="9" t="s">
        <v>137</v>
      </c>
      <c r="AE12" s="6">
        <v>2.8899999999999999E-2</v>
      </c>
      <c r="AF12" s="6">
        <v>2.5499999999999998E-2</v>
      </c>
      <c r="AG12" s="9" t="s">
        <v>137</v>
      </c>
      <c r="AH12" s="9" t="s">
        <v>137</v>
      </c>
      <c r="AI12" s="9" t="s">
        <v>137</v>
      </c>
      <c r="AJ12" s="9" t="s">
        <v>137</v>
      </c>
      <c r="AK12" s="6">
        <v>3.0499999999999999E-2</v>
      </c>
      <c r="AL12" s="6">
        <v>2.3400000000000001E-2</v>
      </c>
      <c r="AM12" s="6">
        <v>0.105</v>
      </c>
      <c r="AN12" s="6">
        <v>3.3399999999999999E-2</v>
      </c>
      <c r="AO12" s="9" t="s">
        <v>137</v>
      </c>
      <c r="AP12" s="9" t="s">
        <v>137</v>
      </c>
      <c r="AQ12" s="6">
        <v>4.4600000000000001E-2</v>
      </c>
      <c r="AR12" s="6">
        <v>5.9499999999999997E-2</v>
      </c>
      <c r="AS12" s="9" t="s">
        <v>137</v>
      </c>
      <c r="AT12" s="9" t="s">
        <v>137</v>
      </c>
      <c r="AU12" s="9" t="s">
        <v>137</v>
      </c>
      <c r="AV12" s="6">
        <v>4.2099999999999999E-2</v>
      </c>
      <c r="AW12" s="6">
        <v>2.8299999999999999E-2</v>
      </c>
      <c r="AX12" s="9" t="s">
        <v>137</v>
      </c>
      <c r="AY12" s="9" t="s">
        <v>137</v>
      </c>
      <c r="AZ12" s="9" t="s">
        <v>137</v>
      </c>
      <c r="BA12" s="9" t="s">
        <v>137</v>
      </c>
      <c r="BB12" s="6">
        <v>8.6900000000000005E-2</v>
      </c>
      <c r="BC12" s="6">
        <v>6.7500000000000004E-2</v>
      </c>
      <c r="BD12" s="6">
        <v>0.1278</v>
      </c>
      <c r="BE12" s="6">
        <v>7.7399999999999997E-2</v>
      </c>
      <c r="BF12" s="9">
        <v>0</v>
      </c>
      <c r="BG12" s="6">
        <v>8.2100000000000006E-2</v>
      </c>
      <c r="BH12" s="6">
        <v>5.5199999999999999E-2</v>
      </c>
      <c r="BI12" s="6">
        <v>0.1179</v>
      </c>
      <c r="BJ12" s="9" t="s">
        <v>137</v>
      </c>
      <c r="BK12" s="9" t="s">
        <v>137</v>
      </c>
      <c r="BL12" s="9" t="s">
        <v>137</v>
      </c>
      <c r="BM12" s="9" t="s">
        <v>137</v>
      </c>
      <c r="BN12" s="6">
        <v>4.4200000000000003E-2</v>
      </c>
      <c r="BO12" s="9" t="s">
        <v>137</v>
      </c>
      <c r="BP12" s="9" t="s">
        <v>137</v>
      </c>
      <c r="BQ12" s="6">
        <v>4.3700000000000003E-2</v>
      </c>
      <c r="BR12" s="9" t="s">
        <v>137</v>
      </c>
      <c r="BS12" s="6">
        <v>3.9199999999999999E-2</v>
      </c>
      <c r="BT12" s="9" t="s">
        <v>137</v>
      </c>
      <c r="BU12" s="9" t="s">
        <v>137</v>
      </c>
      <c r="BV12" s="6">
        <v>3.4000000000000002E-2</v>
      </c>
      <c r="BW12" s="6">
        <v>3.2099999999999997E-2</v>
      </c>
      <c r="BX12" s="9" t="s">
        <v>137</v>
      </c>
      <c r="BY12" s="9" t="s">
        <v>137</v>
      </c>
      <c r="BZ12" s="9" t="s">
        <v>137</v>
      </c>
      <c r="CA12" s="6">
        <v>1.83E-2</v>
      </c>
      <c r="CB12" s="9" t="s">
        <v>137</v>
      </c>
      <c r="CC12" s="6">
        <v>3.2199999999999999E-2</v>
      </c>
      <c r="CD12" s="6">
        <v>9.3600000000000003E-2</v>
      </c>
      <c r="CE12" s="6">
        <v>2.92E-2</v>
      </c>
      <c r="CF12" s="6">
        <v>0.10100000000000001</v>
      </c>
      <c r="CG12" s="6">
        <v>0.13</v>
      </c>
      <c r="CH12" s="6">
        <v>0.1298</v>
      </c>
      <c r="CI12" s="6">
        <v>0.1431</v>
      </c>
      <c r="CJ12" s="9" t="s">
        <v>137</v>
      </c>
      <c r="CK12" s="9" t="s">
        <v>137</v>
      </c>
    </row>
    <row r="13" spans="1:89" s="20" customFormat="1" ht="15.75" x14ac:dyDescent="0.3">
      <c r="A13" s="1" t="s">
        <v>140</v>
      </c>
      <c r="B13" s="6">
        <v>0.59009999999999996</v>
      </c>
      <c r="C13" s="6">
        <v>0.6361</v>
      </c>
      <c r="D13" s="6">
        <v>0.75319999999999998</v>
      </c>
      <c r="E13" s="6">
        <v>0.55369999999999997</v>
      </c>
      <c r="F13" s="6">
        <v>0.74339999999999995</v>
      </c>
      <c r="G13" s="6">
        <v>0.57920000000000005</v>
      </c>
      <c r="H13" s="6">
        <v>0.433</v>
      </c>
      <c r="I13" s="6">
        <v>0.56799999999999995</v>
      </c>
      <c r="J13" s="6">
        <v>0.51290000000000002</v>
      </c>
      <c r="K13" s="6">
        <v>0.56689999999999996</v>
      </c>
      <c r="L13" s="6">
        <v>0.45300000000000001</v>
      </c>
      <c r="M13" s="6">
        <v>0.56869999999999998</v>
      </c>
      <c r="N13" s="6">
        <v>0.57289999999999996</v>
      </c>
      <c r="O13" s="6">
        <v>0.4703</v>
      </c>
      <c r="P13" s="6">
        <v>0.59019999999999995</v>
      </c>
      <c r="Q13" s="6">
        <v>0.56879999999999997</v>
      </c>
      <c r="R13" s="6">
        <v>0.26989999999999997</v>
      </c>
      <c r="S13" s="6">
        <v>0.38900000000000001</v>
      </c>
      <c r="T13" s="6">
        <v>0.39679999999999999</v>
      </c>
      <c r="U13" s="6">
        <v>0.63219999999999998</v>
      </c>
      <c r="V13" s="6">
        <v>0.58989999999999998</v>
      </c>
      <c r="W13" s="6">
        <v>0.55020000000000002</v>
      </c>
      <c r="X13" s="6">
        <v>0.55389999999999995</v>
      </c>
      <c r="Y13" s="6">
        <v>0.48130000000000001</v>
      </c>
      <c r="Z13" s="6">
        <v>0.57240000000000002</v>
      </c>
      <c r="AA13" s="6">
        <v>0.44900000000000001</v>
      </c>
      <c r="AB13" s="6">
        <v>0.57089999999999996</v>
      </c>
      <c r="AC13" s="6">
        <v>0.58069999999999999</v>
      </c>
      <c r="AD13" s="6">
        <v>0.48849999999999999</v>
      </c>
      <c r="AE13" s="6">
        <v>0.40100000000000002</v>
      </c>
      <c r="AF13" s="6">
        <v>0.49619999999999997</v>
      </c>
      <c r="AG13" s="6">
        <v>0.46929999999999999</v>
      </c>
      <c r="AH13" s="6">
        <v>0.6179</v>
      </c>
      <c r="AI13" s="6">
        <v>0.49430000000000002</v>
      </c>
      <c r="AJ13" s="6">
        <v>0.6169</v>
      </c>
      <c r="AK13" s="6">
        <v>0.58389999999999997</v>
      </c>
      <c r="AL13" s="6">
        <v>0.50929999999999997</v>
      </c>
      <c r="AM13" s="6">
        <v>0.2999</v>
      </c>
      <c r="AN13" s="6">
        <v>0.54059999999999997</v>
      </c>
      <c r="AO13" s="6">
        <v>0.45800000000000002</v>
      </c>
      <c r="AP13" s="6">
        <v>0.09</v>
      </c>
      <c r="AQ13" s="6">
        <v>0.55059999999999998</v>
      </c>
      <c r="AR13" s="6">
        <v>0.50980000000000003</v>
      </c>
      <c r="AS13" s="6">
        <v>0.44719999999999999</v>
      </c>
      <c r="AT13" s="6">
        <v>0.50490000000000002</v>
      </c>
      <c r="AU13" s="6">
        <v>0.72919999999999996</v>
      </c>
      <c r="AV13" s="6">
        <v>0.62139999999999995</v>
      </c>
      <c r="AW13" s="6">
        <v>0.42130000000000001</v>
      </c>
      <c r="AX13" s="6">
        <v>0.62450000000000006</v>
      </c>
      <c r="AY13" s="6">
        <v>0.80479999999999996</v>
      </c>
      <c r="AZ13" s="6">
        <v>0.76670000000000005</v>
      </c>
      <c r="BA13" s="6">
        <v>0.78580000000000005</v>
      </c>
      <c r="BB13" s="6">
        <v>0.77590000000000003</v>
      </c>
      <c r="BC13" s="6">
        <v>0.82279999999999998</v>
      </c>
      <c r="BD13" s="6">
        <v>0.76</v>
      </c>
      <c r="BE13" s="6">
        <v>0.80569999999999997</v>
      </c>
      <c r="BF13" s="6">
        <v>0.75170000000000003</v>
      </c>
      <c r="BG13" s="6">
        <v>0.56479999999999997</v>
      </c>
      <c r="BH13" s="6">
        <v>0.66139999999999999</v>
      </c>
      <c r="BI13" s="6">
        <v>0.69540000000000002</v>
      </c>
      <c r="BJ13" s="6">
        <v>0.74960000000000004</v>
      </c>
      <c r="BK13" s="6">
        <v>0.69310000000000005</v>
      </c>
      <c r="BL13" s="6">
        <v>0.66969999999999996</v>
      </c>
      <c r="BM13" s="6">
        <v>0.76849999999999996</v>
      </c>
      <c r="BN13" s="6">
        <v>0.64790000000000003</v>
      </c>
      <c r="BO13" s="6">
        <v>0.69950000000000001</v>
      </c>
      <c r="BP13" s="6">
        <v>0.57320000000000004</v>
      </c>
      <c r="BQ13" s="6">
        <v>0.79749999999999999</v>
      </c>
      <c r="BR13" s="6">
        <v>0.70320000000000005</v>
      </c>
      <c r="BS13" s="6">
        <v>0.75119999999999998</v>
      </c>
      <c r="BT13" s="6">
        <v>0.56620000000000004</v>
      </c>
      <c r="BU13" s="6">
        <v>0.4385</v>
      </c>
      <c r="BV13" s="6">
        <v>0.58809999999999996</v>
      </c>
      <c r="BW13" s="6">
        <v>0.75180000000000002</v>
      </c>
      <c r="BX13" s="6">
        <v>0.42680000000000001</v>
      </c>
      <c r="BY13" s="6">
        <v>0.74670000000000003</v>
      </c>
      <c r="BZ13" s="6">
        <v>0.59009999999999996</v>
      </c>
      <c r="CA13" s="6">
        <v>0.5464</v>
      </c>
      <c r="CB13" s="6">
        <v>0.71640000000000004</v>
      </c>
      <c r="CC13" s="6">
        <v>0.74780000000000002</v>
      </c>
      <c r="CD13" s="6">
        <v>0.73109999999999997</v>
      </c>
      <c r="CE13" s="6">
        <v>0.6109</v>
      </c>
      <c r="CF13" s="6">
        <v>0.65639999999999998</v>
      </c>
      <c r="CG13" s="6">
        <v>0.57489999999999997</v>
      </c>
      <c r="CH13" s="6">
        <v>0.48049999999999998</v>
      </c>
      <c r="CI13" s="6">
        <v>0.62070000000000003</v>
      </c>
      <c r="CJ13" s="6">
        <v>0.56079999999999997</v>
      </c>
      <c r="CK13" s="6">
        <v>0.62909999999999999</v>
      </c>
    </row>
    <row r="14" spans="1:89" s="20" customFormat="1" ht="15.75" x14ac:dyDescent="0.3">
      <c r="A14" s="1" t="s">
        <v>141</v>
      </c>
      <c r="B14" s="6">
        <v>9.2100000000000009</v>
      </c>
      <c r="C14" s="6">
        <v>9.2200000000000006</v>
      </c>
      <c r="D14" s="6">
        <v>9.0399999999999991</v>
      </c>
      <c r="E14" s="6">
        <v>9.09</v>
      </c>
      <c r="F14" s="6">
        <v>9.01</v>
      </c>
      <c r="G14" s="6">
        <v>9.2200000000000006</v>
      </c>
      <c r="H14" s="6">
        <v>9.52</v>
      </c>
      <c r="I14" s="6">
        <v>9.0299999999999994</v>
      </c>
      <c r="J14" s="6">
        <v>9.2899999999999991</v>
      </c>
      <c r="K14" s="6">
        <v>9.42</v>
      </c>
      <c r="L14" s="6">
        <v>9.5299999999999994</v>
      </c>
      <c r="M14" s="6">
        <v>9.17</v>
      </c>
      <c r="N14" s="6">
        <v>9.26</v>
      </c>
      <c r="O14" s="6">
        <v>9.1300000000000008</v>
      </c>
      <c r="P14" s="6">
        <v>9.2200000000000006</v>
      </c>
      <c r="Q14" s="6">
        <v>9.34</v>
      </c>
      <c r="R14" s="6">
        <v>9.66</v>
      </c>
      <c r="S14" s="6">
        <v>9.51</v>
      </c>
      <c r="T14" s="6">
        <v>9.23</v>
      </c>
      <c r="U14" s="6">
        <v>9.2200000000000006</v>
      </c>
      <c r="V14" s="6">
        <v>9.11</v>
      </c>
      <c r="W14" s="6">
        <v>9.02</v>
      </c>
      <c r="X14" s="6">
        <v>9.31</v>
      </c>
      <c r="Y14" s="6">
        <v>9.5399999999999991</v>
      </c>
      <c r="Z14" s="6">
        <v>9.43</v>
      </c>
      <c r="AA14" s="6">
        <v>9.6300000000000008</v>
      </c>
      <c r="AB14" s="6">
        <v>9.5</v>
      </c>
      <c r="AC14" s="6">
        <v>9.59</v>
      </c>
      <c r="AD14" s="6">
        <v>9.42</v>
      </c>
      <c r="AE14" s="6">
        <v>9.4600000000000009</v>
      </c>
      <c r="AF14" s="6">
        <v>9.5399999999999991</v>
      </c>
      <c r="AG14" s="6">
        <v>9.44</v>
      </c>
      <c r="AH14" s="6">
        <v>9.32</v>
      </c>
      <c r="AI14" s="6">
        <v>9.49</v>
      </c>
      <c r="AJ14" s="6">
        <v>9.32</v>
      </c>
      <c r="AK14" s="6">
        <v>9.27</v>
      </c>
      <c r="AL14" s="6">
        <v>9.57</v>
      </c>
      <c r="AM14" s="6">
        <v>9.6999999999999993</v>
      </c>
      <c r="AN14" s="6">
        <v>9.48</v>
      </c>
      <c r="AO14" s="6">
        <v>9.52</v>
      </c>
      <c r="AP14" s="6">
        <v>9.92</v>
      </c>
      <c r="AQ14" s="6">
        <v>9.1199999999999992</v>
      </c>
      <c r="AR14" s="6">
        <v>9.2799999999999994</v>
      </c>
      <c r="AS14" s="6">
        <v>9.73</v>
      </c>
      <c r="AT14" s="6">
        <v>9.56</v>
      </c>
      <c r="AU14" s="6">
        <v>9.1300000000000008</v>
      </c>
      <c r="AV14" s="6">
        <v>8.98</v>
      </c>
      <c r="AW14" s="6">
        <v>9.66</v>
      </c>
      <c r="AX14" s="6">
        <v>9.3000000000000007</v>
      </c>
      <c r="AY14" s="6">
        <v>9.1</v>
      </c>
      <c r="AZ14" s="6">
        <v>9.06</v>
      </c>
      <c r="BA14" s="6">
        <v>9.15</v>
      </c>
      <c r="BB14" s="6">
        <v>8.93</v>
      </c>
      <c r="BC14" s="6">
        <v>8.9600000000000009</v>
      </c>
      <c r="BD14" s="6">
        <v>8.7100000000000009</v>
      </c>
      <c r="BE14" s="6">
        <v>9.2100000000000009</v>
      </c>
      <c r="BF14" s="6">
        <v>9.2799999999999994</v>
      </c>
      <c r="BG14" s="6">
        <v>9.48</v>
      </c>
      <c r="BH14" s="6">
        <v>9.48</v>
      </c>
      <c r="BI14" s="6">
        <v>9.06</v>
      </c>
      <c r="BJ14" s="6">
        <v>9.01</v>
      </c>
      <c r="BK14" s="6">
        <v>8.9700000000000006</v>
      </c>
      <c r="BL14" s="6">
        <v>9.0299999999999994</v>
      </c>
      <c r="BM14" s="6">
        <v>9.26</v>
      </c>
      <c r="BN14" s="6">
        <v>9.07</v>
      </c>
      <c r="BO14" s="6">
        <v>9.09</v>
      </c>
      <c r="BP14" s="6">
        <v>9.4</v>
      </c>
      <c r="BQ14" s="6">
        <v>9.0500000000000007</v>
      </c>
      <c r="BR14" s="6">
        <v>9.23</v>
      </c>
      <c r="BS14" s="6">
        <v>9.0500000000000007</v>
      </c>
      <c r="BT14" s="6">
        <v>9.1</v>
      </c>
      <c r="BU14" s="6">
        <v>9.57</v>
      </c>
      <c r="BV14" s="6">
        <v>9.31</v>
      </c>
      <c r="BW14" s="6">
        <v>9.1999999999999993</v>
      </c>
      <c r="BX14" s="6">
        <v>9.65</v>
      </c>
      <c r="BY14" s="6">
        <v>9.2200000000000006</v>
      </c>
      <c r="BZ14" s="6">
        <v>9.48</v>
      </c>
      <c r="CA14" s="6">
        <v>9.36</v>
      </c>
      <c r="CB14" s="6">
        <v>9.09</v>
      </c>
      <c r="CC14" s="6">
        <v>8.89</v>
      </c>
      <c r="CD14" s="6">
        <v>8.94</v>
      </c>
      <c r="CE14" s="6">
        <v>8.83</v>
      </c>
      <c r="CF14" s="6">
        <v>8.7200000000000006</v>
      </c>
      <c r="CG14" s="6">
        <v>8.73</v>
      </c>
      <c r="CH14" s="6">
        <v>9</v>
      </c>
      <c r="CI14" s="6">
        <v>8.65</v>
      </c>
      <c r="CJ14" s="6">
        <v>9.3800000000000008</v>
      </c>
      <c r="CK14" s="6">
        <v>9.2799999999999994</v>
      </c>
    </row>
    <row r="15" spans="1:89" s="20" customFormat="1" x14ac:dyDescent="0.25">
      <c r="A15" s="1" t="s">
        <v>36</v>
      </c>
      <c r="B15" s="6">
        <v>0.19400000000000001</v>
      </c>
      <c r="C15" s="6">
        <v>0.17810000000000001</v>
      </c>
      <c r="D15" s="6">
        <v>4.5699999999999998E-2</v>
      </c>
      <c r="E15" s="6">
        <v>0.15190000000000001</v>
      </c>
      <c r="F15" s="6">
        <v>0.29249999999999998</v>
      </c>
      <c r="G15" s="6">
        <v>0.18859999999999999</v>
      </c>
      <c r="H15" s="9" t="s">
        <v>137</v>
      </c>
      <c r="I15" s="9" t="s">
        <v>137</v>
      </c>
      <c r="J15" s="9" t="s">
        <v>137</v>
      </c>
      <c r="K15" s="6">
        <v>6.3799999999999996E-2</v>
      </c>
      <c r="L15" s="9" t="s">
        <v>137</v>
      </c>
      <c r="M15" s="6">
        <v>3.7999999999999999E-2</v>
      </c>
      <c r="N15" s="6">
        <v>2.0199999999999999E-2</v>
      </c>
      <c r="O15" s="6">
        <v>2.9000000000000001E-2</v>
      </c>
      <c r="P15" s="9" t="s">
        <v>137</v>
      </c>
      <c r="Q15" s="9" t="s">
        <v>137</v>
      </c>
      <c r="R15" s="9" t="s">
        <v>137</v>
      </c>
      <c r="S15" s="9" t="s">
        <v>137</v>
      </c>
      <c r="T15" s="9" t="s">
        <v>137</v>
      </c>
      <c r="U15" s="6">
        <v>2.8799999999999999E-2</v>
      </c>
      <c r="V15" s="9" t="s">
        <v>137</v>
      </c>
      <c r="W15" s="9" t="s">
        <v>137</v>
      </c>
      <c r="X15" s="6">
        <v>2.3400000000000001E-2</v>
      </c>
      <c r="Y15" s="6">
        <v>2.1100000000000001E-2</v>
      </c>
      <c r="Z15" s="6">
        <v>2.6200000000000001E-2</v>
      </c>
      <c r="AA15" s="6">
        <v>2.6200000000000001E-2</v>
      </c>
      <c r="AB15" s="9" t="s">
        <v>137</v>
      </c>
      <c r="AC15" s="9" t="s">
        <v>137</v>
      </c>
      <c r="AD15" s="9" t="s">
        <v>137</v>
      </c>
      <c r="AE15" s="6">
        <v>0.14050000000000001</v>
      </c>
      <c r="AF15" s="6">
        <v>0.15679999999999999</v>
      </c>
      <c r="AG15" s="6">
        <v>0.14319999999999999</v>
      </c>
      <c r="AH15" s="6">
        <v>3.3799999999999997E-2</v>
      </c>
      <c r="AI15" s="6">
        <v>1.8200000000000001E-2</v>
      </c>
      <c r="AJ15" s="9" t="s">
        <v>137</v>
      </c>
      <c r="AK15" s="6">
        <v>4.6899999999999997E-2</v>
      </c>
      <c r="AL15" s="9" t="s">
        <v>137</v>
      </c>
      <c r="AM15" s="9" t="s">
        <v>137</v>
      </c>
      <c r="AN15" s="9" t="s">
        <v>137</v>
      </c>
      <c r="AO15" s="9" t="s">
        <v>137</v>
      </c>
      <c r="AP15" s="9" t="s">
        <v>137</v>
      </c>
      <c r="AQ15" s="9" t="s">
        <v>137</v>
      </c>
      <c r="AR15" s="6">
        <v>1.54E-2</v>
      </c>
      <c r="AS15" s="9" t="s">
        <v>137</v>
      </c>
      <c r="AT15" s="6">
        <v>7.3999999999999996E-2</v>
      </c>
      <c r="AU15" s="9" t="s">
        <v>137</v>
      </c>
      <c r="AV15" s="6">
        <v>8.77E-2</v>
      </c>
      <c r="AW15" s="9" t="s">
        <v>137</v>
      </c>
      <c r="AX15" s="9" t="s">
        <v>137</v>
      </c>
      <c r="AY15" s="6">
        <v>5.96E-2</v>
      </c>
      <c r="AZ15" s="9" t="s">
        <v>137</v>
      </c>
      <c r="BA15" s="9" t="s">
        <v>137</v>
      </c>
      <c r="BB15" s="9" t="s">
        <v>137</v>
      </c>
      <c r="BC15" s="9" t="s">
        <v>137</v>
      </c>
      <c r="BD15" s="6">
        <v>4.7500000000000001E-2</v>
      </c>
      <c r="BE15" s="6">
        <v>1.6400000000000001E-2</v>
      </c>
      <c r="BF15" s="9" t="s">
        <v>137</v>
      </c>
      <c r="BG15" s="9" t="s">
        <v>137</v>
      </c>
      <c r="BH15" s="6">
        <v>2.7199999999999998E-2</v>
      </c>
      <c r="BI15" s="6">
        <v>2.98E-2</v>
      </c>
      <c r="BJ15" s="6">
        <v>5.45E-2</v>
      </c>
      <c r="BK15" s="9" t="s">
        <v>137</v>
      </c>
      <c r="BL15" s="9" t="s">
        <v>137</v>
      </c>
      <c r="BM15" s="9" t="s">
        <v>137</v>
      </c>
      <c r="BN15" s="6">
        <v>3.3599999999999998E-2</v>
      </c>
      <c r="BO15" s="9" t="s">
        <v>137</v>
      </c>
      <c r="BP15" s="6">
        <v>1.55E-2</v>
      </c>
      <c r="BQ15" s="9" t="s">
        <v>137</v>
      </c>
      <c r="BR15" s="9" t="s">
        <v>137</v>
      </c>
      <c r="BS15" s="6">
        <v>2.07E-2</v>
      </c>
      <c r="BT15" s="9" t="s">
        <v>137</v>
      </c>
      <c r="BU15" s="9" t="s">
        <v>137</v>
      </c>
      <c r="BV15" s="6">
        <v>4.36E-2</v>
      </c>
      <c r="BW15" s="6">
        <v>4.3900000000000002E-2</v>
      </c>
      <c r="BX15" s="6">
        <v>3.5000000000000003E-2</v>
      </c>
      <c r="BY15" s="6">
        <v>6.1100000000000002E-2</v>
      </c>
      <c r="BZ15" s="9" t="s">
        <v>137</v>
      </c>
      <c r="CA15" s="6">
        <v>5.5500000000000001E-2</v>
      </c>
      <c r="CB15" s="6">
        <v>8.4599999999999995E-2</v>
      </c>
      <c r="CC15" s="6">
        <v>5.5500000000000001E-2</v>
      </c>
      <c r="CD15" s="6">
        <v>5.2999999999999999E-2</v>
      </c>
      <c r="CE15" s="9" t="s">
        <v>137</v>
      </c>
      <c r="CF15" s="6">
        <v>4.7600000000000003E-2</v>
      </c>
      <c r="CG15" s="6">
        <v>1.5800000000000002E-2</v>
      </c>
      <c r="CH15" s="6">
        <v>1.84E-2</v>
      </c>
      <c r="CI15" s="6">
        <v>3.1399999999999997E-2</v>
      </c>
      <c r="CJ15" s="9" t="s">
        <v>137</v>
      </c>
      <c r="CK15" s="9" t="s">
        <v>137</v>
      </c>
    </row>
    <row r="16" spans="1:89" s="20" customFormat="1" ht="15.75" x14ac:dyDescent="0.3">
      <c r="A16" s="1" t="s">
        <v>13</v>
      </c>
      <c r="B16" s="6">
        <v>1.32E-2</v>
      </c>
      <c r="C16" s="6">
        <v>3.4000000000000002E-2</v>
      </c>
      <c r="D16" s="6">
        <v>9.1999999999999998E-3</v>
      </c>
      <c r="E16" s="6">
        <v>2.87E-2</v>
      </c>
      <c r="F16" s="6">
        <v>3.1300000000000001E-2</v>
      </c>
      <c r="G16" s="9" t="s">
        <v>137</v>
      </c>
      <c r="H16" s="6">
        <v>7.7000000000000002E-3</v>
      </c>
      <c r="I16" s="6">
        <v>5.7000000000000002E-3</v>
      </c>
      <c r="J16" s="9" t="s">
        <v>137</v>
      </c>
      <c r="K16" s="6">
        <v>1.8800000000000001E-2</v>
      </c>
      <c r="L16" s="9" t="s">
        <v>137</v>
      </c>
      <c r="M16" s="9" t="s">
        <v>137</v>
      </c>
      <c r="N16" s="9" t="s">
        <v>137</v>
      </c>
      <c r="O16" s="6">
        <v>1.0699999999999999E-2</v>
      </c>
      <c r="P16" s="6">
        <v>6.7000000000000002E-3</v>
      </c>
      <c r="Q16" s="9" t="s">
        <v>137</v>
      </c>
      <c r="R16" s="6">
        <v>1.78E-2</v>
      </c>
      <c r="S16" s="6">
        <v>9.7000000000000003E-3</v>
      </c>
      <c r="T16" s="6">
        <v>8.6E-3</v>
      </c>
      <c r="U16" s="9" t="s">
        <v>137</v>
      </c>
      <c r="V16" s="6">
        <v>6.83E-2</v>
      </c>
      <c r="W16" s="6">
        <v>1.6899999999999998E-2</v>
      </c>
      <c r="X16" s="6">
        <v>7.4000000000000003E-3</v>
      </c>
      <c r="Y16" s="6">
        <v>1.0500000000000001E-2</v>
      </c>
      <c r="Z16" s="6">
        <v>2.3800000000000002E-2</v>
      </c>
      <c r="AA16" s="6">
        <v>1.5900000000000001E-2</v>
      </c>
      <c r="AB16" s="6">
        <v>6.6E-3</v>
      </c>
      <c r="AC16" s="6">
        <v>1.3100000000000001E-2</v>
      </c>
      <c r="AD16" s="6">
        <v>1.8200000000000001E-2</v>
      </c>
      <c r="AE16" s="6">
        <v>8.9999999999999993E-3</v>
      </c>
      <c r="AF16" s="6">
        <v>2.1000000000000001E-2</v>
      </c>
      <c r="AG16" s="6">
        <v>4.5400000000000003E-2</v>
      </c>
      <c r="AH16" s="6">
        <v>4.0399999999999998E-2</v>
      </c>
      <c r="AI16" s="6">
        <v>9.5999999999999992E-3</v>
      </c>
      <c r="AJ16" s="6">
        <v>5.4999999999999997E-3</v>
      </c>
      <c r="AK16" s="6">
        <v>7.3200000000000001E-2</v>
      </c>
      <c r="AL16" s="6">
        <v>1.61E-2</v>
      </c>
      <c r="AM16" s="6">
        <v>2.3199999999999998E-2</v>
      </c>
      <c r="AN16" s="6">
        <v>1.5599999999999999E-2</v>
      </c>
      <c r="AO16" s="9" t="s">
        <v>137</v>
      </c>
      <c r="AP16" s="6">
        <v>7.3000000000000001E-3</v>
      </c>
      <c r="AQ16" s="6">
        <v>2.2100000000000002E-2</v>
      </c>
      <c r="AR16" s="9" t="s">
        <v>137</v>
      </c>
      <c r="AS16" s="6">
        <v>1.32E-2</v>
      </c>
      <c r="AT16" s="9">
        <v>0</v>
      </c>
      <c r="AU16" s="6">
        <v>7.4000000000000003E-3</v>
      </c>
      <c r="AV16" s="6">
        <v>1.35E-2</v>
      </c>
      <c r="AW16" s="6">
        <v>2.35E-2</v>
      </c>
      <c r="AX16" s="6">
        <v>1.9199999999999998E-2</v>
      </c>
      <c r="AY16" s="9" t="s">
        <v>137</v>
      </c>
      <c r="AZ16" s="6">
        <v>1.4E-2</v>
      </c>
      <c r="BA16" s="9" t="s">
        <v>137</v>
      </c>
      <c r="BB16" s="6">
        <v>1.78E-2</v>
      </c>
      <c r="BC16" s="9" t="s">
        <v>137</v>
      </c>
      <c r="BD16" s="9" t="s">
        <v>137</v>
      </c>
      <c r="BE16" s="6">
        <v>5.7000000000000002E-3</v>
      </c>
      <c r="BF16" s="6">
        <v>1.6899999999999998E-2</v>
      </c>
      <c r="BG16" s="6">
        <v>2.5700000000000001E-2</v>
      </c>
      <c r="BH16" s="6">
        <v>1.5299999999999999E-2</v>
      </c>
      <c r="BI16" s="6">
        <v>1.0699999999999999E-2</v>
      </c>
      <c r="BJ16" s="9" t="s">
        <v>137</v>
      </c>
      <c r="BK16" s="6">
        <v>1.09E-2</v>
      </c>
      <c r="BL16" s="6">
        <v>6.1000000000000004E-3</v>
      </c>
      <c r="BM16" s="9" t="s">
        <v>137</v>
      </c>
      <c r="BN16" s="9" t="s">
        <v>137</v>
      </c>
      <c r="BO16" s="9" t="s">
        <v>137</v>
      </c>
      <c r="BP16" s="6">
        <v>7.4999999999999997E-3</v>
      </c>
      <c r="BQ16" s="9" t="s">
        <v>137</v>
      </c>
      <c r="BR16" s="6">
        <v>2.0500000000000001E-2</v>
      </c>
      <c r="BS16" s="6">
        <v>2.8799999999999999E-2</v>
      </c>
      <c r="BT16" s="6">
        <v>2.4400000000000002E-2</v>
      </c>
      <c r="BU16" s="9" t="s">
        <v>137</v>
      </c>
      <c r="BV16" s="9" t="s">
        <v>137</v>
      </c>
      <c r="BW16" s="9" t="s">
        <v>137</v>
      </c>
      <c r="BX16" s="9" t="s">
        <v>137</v>
      </c>
      <c r="BY16" s="6">
        <v>1.2500000000000001E-2</v>
      </c>
      <c r="BZ16" s="9" t="s">
        <v>137</v>
      </c>
      <c r="CA16" s="9" t="s">
        <v>137</v>
      </c>
      <c r="CB16" s="6">
        <v>2.7E-2</v>
      </c>
      <c r="CC16" s="6">
        <v>2.93E-2</v>
      </c>
      <c r="CD16" s="6">
        <v>3.1699999999999999E-2</v>
      </c>
      <c r="CE16" s="6">
        <v>3.1800000000000002E-2</v>
      </c>
      <c r="CF16" s="6">
        <v>8.6999999999999994E-3</v>
      </c>
      <c r="CG16" s="6">
        <v>1.32E-2</v>
      </c>
      <c r="CH16" s="6">
        <v>2.47E-2</v>
      </c>
      <c r="CI16" s="6">
        <v>3.1600000000000003E-2</v>
      </c>
      <c r="CJ16" s="9" t="s">
        <v>137</v>
      </c>
      <c r="CK16" s="6">
        <v>2.8500000000000001E-2</v>
      </c>
    </row>
    <row r="17" spans="1:89" s="20" customFormat="1" x14ac:dyDescent="0.25">
      <c r="A17" s="1" t="s">
        <v>35</v>
      </c>
      <c r="B17" s="6">
        <v>6.3100000000000003E-2</v>
      </c>
      <c r="C17" s="6">
        <v>6.2600000000000003E-2</v>
      </c>
      <c r="D17" s="6">
        <v>3.4700000000000002E-2</v>
      </c>
      <c r="E17" s="6">
        <v>7.7100000000000002E-2</v>
      </c>
      <c r="F17" s="6">
        <v>4.2700000000000002E-2</v>
      </c>
      <c r="G17" s="6">
        <v>4.3700000000000003E-2</v>
      </c>
      <c r="H17" s="6">
        <v>7.3800000000000004E-2</v>
      </c>
      <c r="I17" s="6">
        <v>5.2999999999999999E-2</v>
      </c>
      <c r="J17" s="6">
        <v>5.4899999999999997E-2</v>
      </c>
      <c r="K17" s="6">
        <v>7.4200000000000002E-2</v>
      </c>
      <c r="L17" s="6">
        <v>3.7600000000000001E-2</v>
      </c>
      <c r="M17" s="6">
        <v>6.08E-2</v>
      </c>
      <c r="N17" s="6">
        <v>7.3300000000000004E-2</v>
      </c>
      <c r="O17" s="6">
        <v>2.18E-2</v>
      </c>
      <c r="P17" s="6">
        <v>3.8199999999999998E-2</v>
      </c>
      <c r="Q17" s="6">
        <v>4.2799999999999998E-2</v>
      </c>
      <c r="R17" s="6">
        <v>2.4799999999999999E-2</v>
      </c>
      <c r="S17" s="6">
        <v>1.66E-2</v>
      </c>
      <c r="T17" s="6">
        <v>4.4400000000000002E-2</v>
      </c>
      <c r="U17" s="6">
        <v>5.4800000000000001E-2</v>
      </c>
      <c r="V17" s="6">
        <v>4.3700000000000003E-2</v>
      </c>
      <c r="W17" s="6">
        <v>4.53E-2</v>
      </c>
      <c r="X17" s="6">
        <v>4.5199999999999997E-2</v>
      </c>
      <c r="Y17" s="6">
        <v>3.5299999999999998E-2</v>
      </c>
      <c r="Z17" s="6">
        <v>2.18E-2</v>
      </c>
      <c r="AA17" s="6">
        <v>1.7600000000000001E-2</v>
      </c>
      <c r="AB17" s="6">
        <v>2.2100000000000002E-2</v>
      </c>
      <c r="AC17" s="6">
        <v>2.7400000000000001E-2</v>
      </c>
      <c r="AD17" s="6">
        <v>3.6799999999999999E-2</v>
      </c>
      <c r="AE17" s="6">
        <v>0.15939999999999999</v>
      </c>
      <c r="AF17" s="6">
        <v>0.11559999999999999</v>
      </c>
      <c r="AG17" s="6">
        <v>0.17399999999999999</v>
      </c>
      <c r="AH17" s="6">
        <v>6.1899999999999997E-2</v>
      </c>
      <c r="AI17" s="6">
        <v>8.0299999999999996E-2</v>
      </c>
      <c r="AJ17" s="6">
        <v>8.9800000000000005E-2</v>
      </c>
      <c r="AK17" s="6">
        <v>9.6500000000000002E-2</v>
      </c>
      <c r="AL17" s="6">
        <v>7.9299999999999995E-2</v>
      </c>
      <c r="AM17" s="6">
        <v>4.4900000000000002E-2</v>
      </c>
      <c r="AN17" s="6">
        <v>9.2299999999999993E-2</v>
      </c>
      <c r="AO17" s="6">
        <v>5.96E-2</v>
      </c>
      <c r="AP17" s="6">
        <v>5.4100000000000002E-2</v>
      </c>
      <c r="AQ17" s="6">
        <v>8.0199999999999994E-2</v>
      </c>
      <c r="AR17" s="6">
        <v>2.93E-2</v>
      </c>
      <c r="AS17" s="6">
        <v>2.4199999999999999E-2</v>
      </c>
      <c r="AT17" s="6">
        <v>3.5999999999999997E-2</v>
      </c>
      <c r="AU17" s="6">
        <v>6.3899999999999998E-2</v>
      </c>
      <c r="AV17" s="6">
        <v>6.5299999999999997E-2</v>
      </c>
      <c r="AW17" s="6">
        <v>5.8000000000000003E-2</v>
      </c>
      <c r="AX17" s="6">
        <v>6.0900000000000003E-2</v>
      </c>
      <c r="AY17" s="6">
        <v>5.8099999999999999E-2</v>
      </c>
      <c r="AZ17" s="6">
        <v>6.08E-2</v>
      </c>
      <c r="BA17" s="9" t="s">
        <v>137</v>
      </c>
      <c r="BB17" s="6">
        <v>8.8999999999999999E-3</v>
      </c>
      <c r="BC17" s="9" t="s">
        <v>137</v>
      </c>
      <c r="BD17" s="9" t="s">
        <v>137</v>
      </c>
      <c r="BE17" s="6">
        <v>8.8099999999999998E-2</v>
      </c>
      <c r="BF17" s="6">
        <v>7.4700000000000003E-2</v>
      </c>
      <c r="BG17" s="6">
        <v>1.7999999999999999E-2</v>
      </c>
      <c r="BH17" s="6">
        <v>8.3000000000000001E-3</v>
      </c>
      <c r="BI17" s="9" t="s">
        <v>137</v>
      </c>
      <c r="BJ17" s="6">
        <v>2.8000000000000001E-2</v>
      </c>
      <c r="BK17" s="6">
        <v>3.3700000000000001E-2</v>
      </c>
      <c r="BL17" s="6">
        <v>1.43E-2</v>
      </c>
      <c r="BM17" s="6">
        <v>0.02</v>
      </c>
      <c r="BN17" s="6">
        <v>3.0499999999999999E-2</v>
      </c>
      <c r="BO17" s="6">
        <v>4.1700000000000001E-2</v>
      </c>
      <c r="BP17" s="6">
        <v>1.66E-2</v>
      </c>
      <c r="BQ17" s="6">
        <v>3.4299999999999997E-2</v>
      </c>
      <c r="BR17" s="6">
        <v>5.0999999999999997E-2</v>
      </c>
      <c r="BS17" s="6">
        <v>9.2399999999999996E-2</v>
      </c>
      <c r="BT17" s="6">
        <v>7.3099999999999998E-2</v>
      </c>
      <c r="BU17" s="6">
        <v>5.0099999999999999E-2</v>
      </c>
      <c r="BV17" s="6">
        <v>8.8700000000000001E-2</v>
      </c>
      <c r="BW17" s="6">
        <v>7.2900000000000006E-2</v>
      </c>
      <c r="BX17" s="6">
        <v>8.43E-2</v>
      </c>
      <c r="BY17" s="6">
        <v>8.3299999999999999E-2</v>
      </c>
      <c r="BZ17" s="6">
        <v>9.4899999999999998E-2</v>
      </c>
      <c r="CA17" s="6">
        <v>7.8600000000000003E-2</v>
      </c>
      <c r="CB17" s="6">
        <v>5.2600000000000001E-2</v>
      </c>
      <c r="CC17" s="6">
        <v>5.6000000000000001E-2</v>
      </c>
      <c r="CD17" s="6">
        <v>4.3900000000000002E-2</v>
      </c>
      <c r="CE17" s="6">
        <v>6.3399999999999998E-2</v>
      </c>
      <c r="CF17" s="6">
        <v>5.7700000000000001E-2</v>
      </c>
      <c r="CG17" s="6">
        <v>6.0600000000000001E-2</v>
      </c>
      <c r="CH17" s="6">
        <v>2.6200000000000001E-2</v>
      </c>
      <c r="CI17" s="6">
        <v>6.4199999999999993E-2</v>
      </c>
      <c r="CJ17" s="6">
        <v>3.4299999999999997E-2</v>
      </c>
      <c r="CK17" s="6">
        <v>9.1999999999999998E-3</v>
      </c>
    </row>
    <row r="18" spans="1:89" s="20" customFormat="1" x14ac:dyDescent="0.25">
      <c r="A18" s="1" t="s">
        <v>34</v>
      </c>
      <c r="B18" s="9" t="s">
        <v>137</v>
      </c>
      <c r="C18" s="9" t="s">
        <v>137</v>
      </c>
      <c r="D18" s="9" t="s">
        <v>137</v>
      </c>
      <c r="E18" s="7">
        <v>2.1100000000000001E-2</v>
      </c>
      <c r="F18" s="7">
        <v>8.6E-3</v>
      </c>
      <c r="G18" s="7">
        <v>8.5000000000000006E-3</v>
      </c>
      <c r="H18" s="9" t="s">
        <v>137</v>
      </c>
      <c r="I18" s="7">
        <v>2.93E-2</v>
      </c>
      <c r="J18" s="9" t="s">
        <v>137</v>
      </c>
      <c r="K18" s="9" t="s">
        <v>137</v>
      </c>
      <c r="L18" s="7">
        <v>1.9800000000000002E-2</v>
      </c>
      <c r="M18" s="9" t="s">
        <v>137</v>
      </c>
      <c r="N18" s="7">
        <v>1.5699999999999999E-2</v>
      </c>
      <c r="O18" s="7">
        <v>1.6199999999999999E-2</v>
      </c>
      <c r="P18" s="7">
        <v>8.0999999999999996E-3</v>
      </c>
      <c r="Q18" s="7">
        <v>7.1999999999999998E-3</v>
      </c>
      <c r="R18" s="7">
        <v>5.4999999999999997E-3</v>
      </c>
      <c r="S18" s="7">
        <v>1.8100000000000002E-2</v>
      </c>
      <c r="T18" s="7">
        <v>1.7999999999999999E-2</v>
      </c>
      <c r="U18" s="9" t="s">
        <v>137</v>
      </c>
      <c r="V18" s="7">
        <v>8.8999999999999999E-3</v>
      </c>
      <c r="W18" s="7">
        <v>1.2E-2</v>
      </c>
      <c r="X18" s="9" t="s">
        <v>137</v>
      </c>
      <c r="Y18" s="7">
        <v>1.01E-2</v>
      </c>
      <c r="Z18" s="9" t="s">
        <v>137</v>
      </c>
      <c r="AA18" s="9" t="s">
        <v>137</v>
      </c>
      <c r="AB18" s="7">
        <v>7.7999999999999996E-3</v>
      </c>
      <c r="AC18" s="9" t="s">
        <v>137</v>
      </c>
      <c r="AD18" s="7">
        <v>5.7999999999999996E-3</v>
      </c>
      <c r="AE18" s="9" t="s">
        <v>137</v>
      </c>
      <c r="AF18" s="9" t="s">
        <v>137</v>
      </c>
      <c r="AG18" s="9" t="s">
        <v>137</v>
      </c>
      <c r="AH18" s="9" t="s">
        <v>137</v>
      </c>
      <c r="AI18" s="9" t="s">
        <v>137</v>
      </c>
      <c r="AJ18" s="7">
        <v>1.0800000000000001E-2</v>
      </c>
      <c r="AK18" s="9" t="s">
        <v>137</v>
      </c>
      <c r="AL18" s="9" t="s">
        <v>137</v>
      </c>
      <c r="AM18" s="9" t="s">
        <v>137</v>
      </c>
      <c r="AN18" s="9" t="s">
        <v>137</v>
      </c>
      <c r="AO18" s="9" t="s">
        <v>137</v>
      </c>
      <c r="AP18" s="9" t="s">
        <v>137</v>
      </c>
      <c r="AQ18" s="7">
        <v>8.5000000000000006E-3</v>
      </c>
      <c r="AR18" s="9" t="s">
        <v>137</v>
      </c>
      <c r="AS18" s="9" t="s">
        <v>137</v>
      </c>
      <c r="AT18" s="9" t="s">
        <v>137</v>
      </c>
      <c r="AU18" s="9" t="s">
        <v>137</v>
      </c>
      <c r="AV18" s="7">
        <v>7.1999999999999998E-3</v>
      </c>
      <c r="AW18" s="7">
        <v>5.7999999999999996E-3</v>
      </c>
      <c r="AX18" s="7">
        <v>2.29E-2</v>
      </c>
      <c r="AY18" s="9" t="s">
        <v>137</v>
      </c>
      <c r="AZ18" s="9" t="s">
        <v>137</v>
      </c>
      <c r="BA18" s="7">
        <v>8.9999999999999993E-3</v>
      </c>
      <c r="BB18" s="7">
        <v>1.5699999999999999E-2</v>
      </c>
      <c r="BC18" s="9" t="s">
        <v>137</v>
      </c>
      <c r="BD18" s="9" t="s">
        <v>137</v>
      </c>
      <c r="BE18" s="7">
        <v>1.0699999999999999E-2</v>
      </c>
      <c r="BF18" s="9" t="s">
        <v>137</v>
      </c>
      <c r="BG18" s="7">
        <v>7.0000000000000001E-3</v>
      </c>
      <c r="BH18" s="7">
        <v>6.3E-3</v>
      </c>
      <c r="BI18" s="7">
        <v>0.01</v>
      </c>
      <c r="BJ18" s="7">
        <v>2.3699999999999999E-2</v>
      </c>
      <c r="BK18" s="7">
        <v>1.15E-2</v>
      </c>
      <c r="BL18" s="9" t="s">
        <v>137</v>
      </c>
      <c r="BM18" s="7">
        <v>1.7500000000000002E-2</v>
      </c>
      <c r="BN18" s="7">
        <v>1.4999999999999999E-2</v>
      </c>
      <c r="BO18" s="9" t="s">
        <v>137</v>
      </c>
      <c r="BP18" s="7">
        <v>8.6999999999999994E-3</v>
      </c>
      <c r="BQ18" s="9" t="s">
        <v>137</v>
      </c>
      <c r="BR18" s="7">
        <v>1.17E-2</v>
      </c>
      <c r="BS18" s="9" t="s">
        <v>137</v>
      </c>
      <c r="BT18" s="7">
        <v>5.7999999999999996E-3</v>
      </c>
      <c r="BU18" s="9" t="s">
        <v>137</v>
      </c>
      <c r="BV18" s="7">
        <v>1.8800000000000001E-2</v>
      </c>
      <c r="BW18" s="7">
        <v>8.3999999999999995E-3</v>
      </c>
      <c r="BX18" s="9" t="s">
        <v>137</v>
      </c>
      <c r="BY18" s="7">
        <v>6.6E-3</v>
      </c>
      <c r="BZ18" s="9" t="s">
        <v>137</v>
      </c>
      <c r="CA18" s="9" t="s">
        <v>137</v>
      </c>
      <c r="CB18" s="7">
        <v>1.6299999999999999E-2</v>
      </c>
      <c r="CC18" s="9" t="s">
        <v>137</v>
      </c>
      <c r="CD18" s="7">
        <v>1.29E-2</v>
      </c>
      <c r="CE18" s="7">
        <v>6.0000000000000001E-3</v>
      </c>
      <c r="CF18" s="7">
        <v>1.54E-2</v>
      </c>
      <c r="CG18" s="7">
        <v>8.3000000000000001E-3</v>
      </c>
      <c r="CH18" s="7">
        <v>8.8999999999999999E-3</v>
      </c>
      <c r="CI18" s="9" t="s">
        <v>137</v>
      </c>
      <c r="CJ18" s="7">
        <v>2.0199999999999999E-2</v>
      </c>
      <c r="CK18" s="7">
        <v>8.6999999999999994E-3</v>
      </c>
    </row>
    <row r="19" spans="1:89" s="20" customFormat="1" ht="15.75" x14ac:dyDescent="0.3">
      <c r="A19" s="1" t="s">
        <v>142</v>
      </c>
      <c r="B19" s="8">
        <f t="shared" ref="B19:AT19" si="0">0.782*B17+0.013</f>
        <v>6.2344200000000002E-2</v>
      </c>
      <c r="C19" s="8">
        <f t="shared" si="0"/>
        <v>6.19532E-2</v>
      </c>
      <c r="D19" s="8">
        <f t="shared" si="0"/>
        <v>4.0135400000000002E-2</v>
      </c>
      <c r="E19" s="7">
        <f t="shared" si="0"/>
        <v>7.3292200000000002E-2</v>
      </c>
      <c r="F19" s="7">
        <f t="shared" si="0"/>
        <v>4.6391399999999999E-2</v>
      </c>
      <c r="G19" s="7">
        <f t="shared" si="0"/>
        <v>4.7173400000000004E-2</v>
      </c>
      <c r="H19" s="8">
        <f t="shared" si="0"/>
        <v>7.0711600000000013E-2</v>
      </c>
      <c r="I19" s="7">
        <f t="shared" si="0"/>
        <v>5.4446000000000001E-2</v>
      </c>
      <c r="J19" s="8">
        <f t="shared" si="0"/>
        <v>5.5931799999999997E-2</v>
      </c>
      <c r="K19" s="8">
        <f t="shared" si="0"/>
        <v>7.1024400000000001E-2</v>
      </c>
      <c r="L19" s="7">
        <f t="shared" si="0"/>
        <v>4.2403200000000002E-2</v>
      </c>
      <c r="M19" s="8">
        <f t="shared" si="0"/>
        <v>6.0545599999999998E-2</v>
      </c>
      <c r="N19" s="7">
        <f t="shared" si="0"/>
        <v>7.0320600000000011E-2</v>
      </c>
      <c r="O19" s="7">
        <f t="shared" si="0"/>
        <v>3.0047600000000001E-2</v>
      </c>
      <c r="P19" s="7">
        <f t="shared" si="0"/>
        <v>4.2872399999999998E-2</v>
      </c>
      <c r="Q19" s="7">
        <f t="shared" si="0"/>
        <v>4.64696E-2</v>
      </c>
      <c r="R19" s="7">
        <f t="shared" si="0"/>
        <v>3.2393600000000002E-2</v>
      </c>
      <c r="S19" s="7">
        <f t="shared" si="0"/>
        <v>2.5981199999999999E-2</v>
      </c>
      <c r="T19" s="7">
        <f t="shared" si="0"/>
        <v>4.7720800000000001E-2</v>
      </c>
      <c r="U19" s="8">
        <f t="shared" si="0"/>
        <v>5.5853600000000003E-2</v>
      </c>
      <c r="V19" s="7">
        <f t="shared" si="0"/>
        <v>4.7173400000000004E-2</v>
      </c>
      <c r="W19" s="7">
        <f t="shared" si="0"/>
        <v>4.8424599999999998E-2</v>
      </c>
      <c r="X19" s="8">
        <f t="shared" si="0"/>
        <v>4.8346399999999998E-2</v>
      </c>
      <c r="Y19" s="7">
        <f t="shared" si="0"/>
        <v>4.0604599999999998E-2</v>
      </c>
      <c r="Z19" s="8">
        <f t="shared" si="0"/>
        <v>3.0047600000000001E-2</v>
      </c>
      <c r="AA19" s="8">
        <f t="shared" si="0"/>
        <v>2.6763200000000001E-2</v>
      </c>
      <c r="AB19" s="7">
        <f t="shared" si="0"/>
        <v>3.0282200000000002E-2</v>
      </c>
      <c r="AC19" s="8">
        <f t="shared" si="0"/>
        <v>3.44268E-2</v>
      </c>
      <c r="AD19" s="7">
        <f t="shared" si="0"/>
        <v>4.1777599999999998E-2</v>
      </c>
      <c r="AE19" s="8">
        <f t="shared" si="0"/>
        <v>0.13765079999999999</v>
      </c>
      <c r="AF19" s="8">
        <f t="shared" si="0"/>
        <v>0.1033992</v>
      </c>
      <c r="AG19" s="8">
        <f t="shared" si="0"/>
        <v>0.14906800000000001</v>
      </c>
      <c r="AH19" s="8">
        <f t="shared" si="0"/>
        <v>6.1405799999999996E-2</v>
      </c>
      <c r="AI19" s="8">
        <f t="shared" si="0"/>
        <v>7.5794600000000004E-2</v>
      </c>
      <c r="AJ19" s="7">
        <f t="shared" si="0"/>
        <v>8.3223600000000009E-2</v>
      </c>
      <c r="AK19" s="8">
        <f t="shared" si="0"/>
        <v>8.8463E-2</v>
      </c>
      <c r="AL19" s="8">
        <f t="shared" si="0"/>
        <v>7.5012599999999999E-2</v>
      </c>
      <c r="AM19" s="8">
        <f t="shared" si="0"/>
        <v>4.8111800000000003E-2</v>
      </c>
      <c r="AN19" s="8">
        <f t="shared" si="0"/>
        <v>8.5178599999999993E-2</v>
      </c>
      <c r="AO19" s="8">
        <f t="shared" si="0"/>
        <v>5.9607199999999999E-2</v>
      </c>
      <c r="AP19" s="8">
        <f t="shared" si="0"/>
        <v>5.53062E-2</v>
      </c>
      <c r="AQ19" s="7">
        <f t="shared" si="0"/>
        <v>7.5716399999999989E-2</v>
      </c>
      <c r="AR19" s="8">
        <f t="shared" si="0"/>
        <v>3.5912600000000003E-2</v>
      </c>
      <c r="AS19" s="8">
        <f t="shared" si="0"/>
        <v>3.1924399999999999E-2</v>
      </c>
      <c r="AT19" s="8">
        <f t="shared" si="0"/>
        <v>4.1152000000000001E-2</v>
      </c>
      <c r="AU19" s="8">
        <f t="shared" ref="AU19:AZ19" si="1">0.782*AU17+0.013</f>
        <v>6.2969800000000006E-2</v>
      </c>
      <c r="AV19" s="7">
        <f t="shared" si="1"/>
        <v>6.4064599999999999E-2</v>
      </c>
      <c r="AW19" s="7">
        <f t="shared" si="1"/>
        <v>5.8355999999999998E-2</v>
      </c>
      <c r="AX19" s="7">
        <f t="shared" si="1"/>
        <v>6.0623799999999999E-2</v>
      </c>
      <c r="AY19" s="8">
        <f t="shared" si="1"/>
        <v>5.8434199999999999E-2</v>
      </c>
      <c r="AZ19" s="8">
        <f t="shared" si="1"/>
        <v>6.0545599999999998E-2</v>
      </c>
      <c r="BA19" s="9" t="s">
        <v>137</v>
      </c>
      <c r="BB19" s="7">
        <f>0.782*BB17+0.013</f>
        <v>1.99598E-2</v>
      </c>
      <c r="BC19" s="9" t="s">
        <v>137</v>
      </c>
      <c r="BD19" s="9" t="s">
        <v>137</v>
      </c>
      <c r="BE19" s="7">
        <f>0.782*BE17+0.013</f>
        <v>8.18942E-2</v>
      </c>
      <c r="BF19" s="8">
        <f>0.782*BF17+0.013</f>
        <v>7.1415400000000004E-2</v>
      </c>
      <c r="BG19" s="7">
        <f>0.782*BG17+0.013</f>
        <v>2.7075999999999999E-2</v>
      </c>
      <c r="BH19" s="7">
        <f>0.782*BH17+0.013</f>
        <v>1.94906E-2</v>
      </c>
      <c r="BI19" s="9" t="s">
        <v>137</v>
      </c>
      <c r="BJ19" s="7">
        <f t="shared" ref="BJ19:CK19" si="2">0.782*BJ17+0.013</f>
        <v>3.4896000000000003E-2</v>
      </c>
      <c r="BK19" s="7">
        <f t="shared" si="2"/>
        <v>3.9353400000000004E-2</v>
      </c>
      <c r="BL19" s="8">
        <f t="shared" si="2"/>
        <v>2.4182599999999999E-2</v>
      </c>
      <c r="BM19" s="7">
        <f t="shared" si="2"/>
        <v>2.8639999999999999E-2</v>
      </c>
      <c r="BN19" s="7">
        <f t="shared" si="2"/>
        <v>3.6851000000000002E-2</v>
      </c>
      <c r="BO19" s="8">
        <f t="shared" si="2"/>
        <v>4.5609400000000001E-2</v>
      </c>
      <c r="BP19" s="7">
        <f t="shared" si="2"/>
        <v>2.5981199999999999E-2</v>
      </c>
      <c r="BQ19" s="8">
        <f t="shared" si="2"/>
        <v>3.98226E-2</v>
      </c>
      <c r="BR19" s="7">
        <f t="shared" si="2"/>
        <v>5.2881999999999998E-2</v>
      </c>
      <c r="BS19" s="8">
        <f t="shared" si="2"/>
        <v>8.5256799999999994E-2</v>
      </c>
      <c r="BT19" s="7">
        <f t="shared" si="2"/>
        <v>7.0164199999999996E-2</v>
      </c>
      <c r="BU19" s="8">
        <f t="shared" si="2"/>
        <v>5.2178200000000001E-2</v>
      </c>
      <c r="BV19" s="7">
        <f t="shared" si="2"/>
        <v>8.2363400000000003E-2</v>
      </c>
      <c r="BW19" s="7">
        <f t="shared" si="2"/>
        <v>7.0007800000000009E-2</v>
      </c>
      <c r="BX19" s="8">
        <f t="shared" si="2"/>
        <v>7.8922599999999996E-2</v>
      </c>
      <c r="BY19" s="7">
        <f t="shared" si="2"/>
        <v>7.8140600000000004E-2</v>
      </c>
      <c r="BZ19" s="8">
        <f t="shared" si="2"/>
        <v>8.7211799999999992E-2</v>
      </c>
      <c r="CA19" s="8">
        <f t="shared" si="2"/>
        <v>7.4465200000000009E-2</v>
      </c>
      <c r="CB19" s="7">
        <f t="shared" si="2"/>
        <v>5.4133199999999999E-2</v>
      </c>
      <c r="CC19" s="8">
        <f t="shared" si="2"/>
        <v>5.6792000000000002E-2</v>
      </c>
      <c r="CD19" s="7">
        <f t="shared" si="2"/>
        <v>4.7329799999999998E-2</v>
      </c>
      <c r="CE19" s="7">
        <f t="shared" si="2"/>
        <v>6.2578800000000004E-2</v>
      </c>
      <c r="CF19" s="7">
        <f t="shared" si="2"/>
        <v>5.8121400000000004E-2</v>
      </c>
      <c r="CG19" s="7">
        <f t="shared" si="2"/>
        <v>6.0389199999999997E-2</v>
      </c>
      <c r="CH19" s="7">
        <f t="shared" si="2"/>
        <v>3.3488400000000001E-2</v>
      </c>
      <c r="CI19" s="8">
        <f t="shared" si="2"/>
        <v>6.3204399999999994E-2</v>
      </c>
      <c r="CJ19" s="7">
        <f t="shared" si="2"/>
        <v>3.98226E-2</v>
      </c>
      <c r="CK19" s="7">
        <f t="shared" si="2"/>
        <v>2.0194400000000001E-2</v>
      </c>
    </row>
    <row r="20" spans="1:89" s="20" customFormat="1" ht="15.75" x14ac:dyDescent="0.3">
      <c r="A20" s="1" t="s">
        <v>143</v>
      </c>
      <c r="B20" s="8">
        <v>4.45</v>
      </c>
      <c r="C20" s="8">
        <v>4.46</v>
      </c>
      <c r="D20" s="8">
        <v>4.49</v>
      </c>
      <c r="E20" s="6">
        <v>4.46</v>
      </c>
      <c r="F20" s="6">
        <v>4.46</v>
      </c>
      <c r="G20" s="6">
        <v>4.45</v>
      </c>
      <c r="H20" s="8">
        <v>4.4820061903728652</v>
      </c>
      <c r="I20" s="6">
        <v>4.4271544564805136</v>
      </c>
      <c r="J20" s="8">
        <v>4.4666403429273744</v>
      </c>
      <c r="K20" s="8">
        <v>4.4528192590837321</v>
      </c>
      <c r="L20" s="6">
        <v>4.4638201179153327</v>
      </c>
      <c r="M20" s="8">
        <v>4.5423892816974236</v>
      </c>
      <c r="N20" s="6">
        <v>4.4992289052096774</v>
      </c>
      <c r="O20" s="6">
        <v>4.4673992495674577</v>
      </c>
      <c r="P20" s="6">
        <v>4.5043195303711743</v>
      </c>
      <c r="Q20" s="6">
        <v>4.5187306226149255</v>
      </c>
      <c r="R20" s="6">
        <v>4.5199374931847549</v>
      </c>
      <c r="S20" s="6">
        <v>4.5062640083224403</v>
      </c>
      <c r="T20" s="6">
        <v>4.473154656105784</v>
      </c>
      <c r="U20" s="8">
        <v>4.5450832408691166</v>
      </c>
      <c r="V20" s="6">
        <v>4.4992559112658075</v>
      </c>
      <c r="W20" s="6">
        <v>4.4603302096549378</v>
      </c>
      <c r="X20" s="8">
        <v>4.5244346573977436</v>
      </c>
      <c r="Y20" s="6">
        <v>4.5302629711212994</v>
      </c>
      <c r="Z20" s="8">
        <v>4.4578629245075865</v>
      </c>
      <c r="AA20" s="8">
        <v>4.518503128429284</v>
      </c>
      <c r="AB20" s="6">
        <v>4.5356396095992375</v>
      </c>
      <c r="AC20" s="8">
        <v>4.5129156259319645</v>
      </c>
      <c r="AD20" s="6">
        <v>4.5067002102487264</v>
      </c>
      <c r="AE20" s="8">
        <v>4.3691297025138445</v>
      </c>
      <c r="AF20" s="8">
        <v>4.4231390455406228</v>
      </c>
      <c r="AG20" s="8">
        <v>4.3971597268223777</v>
      </c>
      <c r="AH20" s="8">
        <v>4.4574939891223062</v>
      </c>
      <c r="AI20" s="8">
        <v>4.4939915618471238</v>
      </c>
      <c r="AJ20" s="6">
        <v>4.4749836362635413</v>
      </c>
      <c r="AK20" s="8">
        <v>4.4306811934528687</v>
      </c>
      <c r="AL20" s="8">
        <v>4.4751798660072994</v>
      </c>
      <c r="AM20" s="8">
        <v>4.4903940026731028</v>
      </c>
      <c r="AN20" s="8">
        <v>4.5165743990235256</v>
      </c>
      <c r="AO20" s="8">
        <v>4.5320273870132972</v>
      </c>
      <c r="AP20" s="8">
        <v>4.477605322869513</v>
      </c>
      <c r="AQ20" s="6">
        <v>4.5113993241463408</v>
      </c>
      <c r="AR20" s="8">
        <v>4.4724856447278736</v>
      </c>
      <c r="AS20" s="8">
        <v>4.5010244966824322</v>
      </c>
      <c r="AT20" s="8">
        <v>4.5099784879914937</v>
      </c>
      <c r="AU20" s="8">
        <v>4.4365192931518136</v>
      </c>
      <c r="AV20" s="6">
        <v>4.5048861069200754</v>
      </c>
      <c r="AW20" s="6">
        <v>4.5323493108424238</v>
      </c>
      <c r="AX20" s="6">
        <v>4.5102245023627665</v>
      </c>
      <c r="AY20" s="8">
        <v>4.4692419416992424</v>
      </c>
      <c r="AZ20" s="8">
        <v>4.4820238602912417</v>
      </c>
      <c r="BA20" s="8">
        <v>4.473156642133377</v>
      </c>
      <c r="BB20" s="6">
        <v>4.5182257243560935</v>
      </c>
      <c r="BC20" s="9">
        <v>4.5228608459106487</v>
      </c>
      <c r="BD20" s="9">
        <v>4.5053658941266379</v>
      </c>
      <c r="BE20" s="6">
        <v>4.5003355342953268</v>
      </c>
      <c r="BF20" s="8">
        <v>4.4947019896506228</v>
      </c>
      <c r="BG20" s="6">
        <v>4.4946958295789265</v>
      </c>
      <c r="BH20" s="6">
        <v>4.537457540923242</v>
      </c>
      <c r="BI20" s="9">
        <v>4.5377599972614275</v>
      </c>
      <c r="BJ20" s="6">
        <v>4.546410138753858</v>
      </c>
      <c r="BK20" s="6">
        <v>4.5632670108030426</v>
      </c>
      <c r="BL20" s="8">
        <v>4.588061541380509</v>
      </c>
      <c r="BM20" s="6">
        <v>4.5197251577197131</v>
      </c>
      <c r="BN20" s="6">
        <v>4.5757788321712294</v>
      </c>
      <c r="BO20" s="8">
        <v>4.5477765010698237</v>
      </c>
      <c r="BP20" s="6">
        <v>4.542592097687435</v>
      </c>
      <c r="BQ20" s="8">
        <v>4.5032312877484255</v>
      </c>
      <c r="BR20" s="6">
        <v>4.5434186765776001</v>
      </c>
      <c r="BS20" s="8">
        <v>4.4634333540472255</v>
      </c>
      <c r="BT20" s="6">
        <v>4.5238625897290996</v>
      </c>
      <c r="BU20" s="8">
        <v>4.5165573367726672</v>
      </c>
      <c r="BV20" s="6">
        <v>4.501942498677689</v>
      </c>
      <c r="BW20" s="6">
        <v>4.5235319323481784</v>
      </c>
      <c r="BX20" s="8">
        <v>4.5386549370115121</v>
      </c>
      <c r="BY20" s="6">
        <v>4.5921233382867159</v>
      </c>
      <c r="BZ20" s="8">
        <v>4.4428222888779452</v>
      </c>
      <c r="CA20" s="8">
        <v>4.4800328031749563</v>
      </c>
      <c r="CB20" s="6">
        <v>4.5081131112235262</v>
      </c>
      <c r="CC20" s="8">
        <v>4.5196831720004695</v>
      </c>
      <c r="CD20" s="6">
        <v>4.5163662595142977</v>
      </c>
      <c r="CE20" s="6">
        <v>4.4888641890334267</v>
      </c>
      <c r="CF20" s="6">
        <v>4.4457824066281528</v>
      </c>
      <c r="CG20" s="6">
        <v>4.4181328317252557</v>
      </c>
      <c r="CH20" s="6">
        <v>4.4799399659040775</v>
      </c>
      <c r="CI20" s="8">
        <v>4.4589288334349817</v>
      </c>
      <c r="CJ20" s="6">
        <v>4.519546783300803</v>
      </c>
      <c r="CK20" s="6">
        <v>4.4784350163007822</v>
      </c>
    </row>
    <row r="21" spans="1:89" s="20" customFormat="1" x14ac:dyDescent="0.25">
      <c r="A21" s="1" t="s">
        <v>33</v>
      </c>
      <c r="B21" s="8">
        <v>0.03</v>
      </c>
      <c r="C21" s="8">
        <v>0.03</v>
      </c>
      <c r="D21" s="8">
        <v>0.01</v>
      </c>
      <c r="E21" s="6">
        <v>0.04</v>
      </c>
      <c r="F21" s="6">
        <v>0.02</v>
      </c>
      <c r="G21" s="6">
        <v>0.02</v>
      </c>
      <c r="H21" s="8">
        <v>3.1073489999999999E-2</v>
      </c>
      <c r="I21" s="6">
        <v>2.891987E-2</v>
      </c>
      <c r="J21" s="8">
        <v>2.3115644999999997E-2</v>
      </c>
      <c r="K21" s="8">
        <v>3.1241909999999998E-2</v>
      </c>
      <c r="L21" s="6">
        <v>2.0294399999999997E-2</v>
      </c>
      <c r="M21" s="8">
        <v>2.5599839999999999E-2</v>
      </c>
      <c r="N21" s="6">
        <v>3.4401744999999997E-2</v>
      </c>
      <c r="O21" s="6">
        <v>1.2830370000000001E-2</v>
      </c>
      <c r="P21" s="6">
        <v>1.7909849999999998E-2</v>
      </c>
      <c r="Q21" s="6">
        <v>1.9643819999999999E-2</v>
      </c>
      <c r="R21" s="6">
        <v>1.1681739999999999E-2</v>
      </c>
      <c r="S21" s="6">
        <v>1.106917E-2</v>
      </c>
      <c r="T21" s="6">
        <v>2.2751819999999999E-2</v>
      </c>
      <c r="U21" s="8">
        <v>2.307354E-2</v>
      </c>
      <c r="V21" s="6">
        <v>2.0405945000000002E-2</v>
      </c>
      <c r="W21" s="6">
        <v>2.1778365000000001E-2</v>
      </c>
      <c r="X21" s="8">
        <v>1.9031459999999997E-2</v>
      </c>
      <c r="Y21" s="6">
        <v>1.7139604999999999E-2</v>
      </c>
      <c r="Z21" s="8">
        <v>9.1788900000000003E-3</v>
      </c>
      <c r="AA21" s="8">
        <v>7.4104799999999997E-3</v>
      </c>
      <c r="AB21" s="6">
        <v>1.1063325000000001E-2</v>
      </c>
      <c r="AC21" s="8">
        <v>1.153677E-2</v>
      </c>
      <c r="AD21" s="6">
        <v>1.6801959999999998E-2</v>
      </c>
      <c r="AE21" s="8">
        <v>6.7115369999999994E-2</v>
      </c>
      <c r="AF21" s="8">
        <v>4.8673379999999995E-2</v>
      </c>
      <c r="AG21" s="8">
        <v>7.3262699999999986E-2</v>
      </c>
      <c r="AH21" s="8">
        <v>2.6062994999999999E-2</v>
      </c>
      <c r="AI21" s="8">
        <v>3.3810314999999994E-2</v>
      </c>
      <c r="AJ21" s="6">
        <v>4.024461E-2</v>
      </c>
      <c r="AK21" s="8">
        <v>4.0631324999999996E-2</v>
      </c>
      <c r="AL21" s="8">
        <v>3.3389264999999994E-2</v>
      </c>
      <c r="AM21" s="8">
        <v>1.8905145000000002E-2</v>
      </c>
      <c r="AN21" s="8">
        <v>3.8862914999999998E-2</v>
      </c>
      <c r="AO21" s="8">
        <v>2.5094579999999998E-2</v>
      </c>
      <c r="AP21" s="8">
        <v>2.2778804999999999E-2</v>
      </c>
      <c r="AQ21" s="6">
        <v>3.5684109999999991E-2</v>
      </c>
      <c r="AR21" s="8">
        <v>1.2336765E-2</v>
      </c>
      <c r="AS21" s="8">
        <v>1.0189409999999999E-2</v>
      </c>
      <c r="AT21" s="8">
        <v>1.5157799999999997E-2</v>
      </c>
      <c r="AU21" s="8">
        <v>2.6905094999999997E-2</v>
      </c>
      <c r="AV21" s="6">
        <v>2.9117444999999999E-2</v>
      </c>
      <c r="AW21" s="6">
        <v>2.572822E-2</v>
      </c>
      <c r="AX21" s="6">
        <v>3.0803604999999998E-2</v>
      </c>
      <c r="AY21" s="8">
        <v>2.4463004999999999E-2</v>
      </c>
      <c r="AZ21" s="8">
        <v>2.5599839999999999E-2</v>
      </c>
      <c r="BA21" s="8">
        <v>2.0285999999999998E-3</v>
      </c>
      <c r="BB21" s="6">
        <v>7.2861249999999992E-3</v>
      </c>
      <c r="BC21" s="9" t="s">
        <v>137</v>
      </c>
      <c r="BD21" s="9" t="s">
        <v>137</v>
      </c>
      <c r="BE21" s="6">
        <v>3.9506285000000002E-2</v>
      </c>
      <c r="BF21" s="8">
        <v>3.1452435000000001E-2</v>
      </c>
      <c r="BG21" s="6">
        <v>9.1566999999999985E-3</v>
      </c>
      <c r="BH21" s="6">
        <v>4.9147349999999999E-3</v>
      </c>
      <c r="BI21" s="9">
        <v>2.2539999999999999E-3</v>
      </c>
      <c r="BJ21" s="6">
        <v>1.7131380000000002E-2</v>
      </c>
      <c r="BK21" s="6">
        <v>1.6781484999999999E-2</v>
      </c>
      <c r="BL21" s="8">
        <v>6.0210150000000002E-3</v>
      </c>
      <c r="BM21" s="6">
        <v>1.23655E-2</v>
      </c>
      <c r="BN21" s="6">
        <v>1.6223024999999999E-2</v>
      </c>
      <c r="BO21" s="8">
        <v>1.7557784999999999E-2</v>
      </c>
      <c r="BP21" s="6">
        <v>8.9504099999999989E-3</v>
      </c>
      <c r="BQ21" s="8">
        <v>1.4442014999999997E-2</v>
      </c>
      <c r="BR21" s="6">
        <v>2.4110729999999997E-2</v>
      </c>
      <c r="BS21" s="8">
        <v>3.8905019999999998E-2</v>
      </c>
      <c r="BT21" s="6">
        <v>3.2086074999999999E-2</v>
      </c>
      <c r="BU21" s="8">
        <v>2.1094604999999999E-2</v>
      </c>
      <c r="BV21" s="6">
        <v>4.1584654999999998E-2</v>
      </c>
      <c r="BW21" s="6">
        <v>3.2587905E-2</v>
      </c>
      <c r="BX21" s="8">
        <v>3.5494514999999997E-2</v>
      </c>
      <c r="BY21" s="6">
        <v>3.6561104999999997E-2</v>
      </c>
      <c r="BZ21" s="8">
        <v>3.9957645E-2</v>
      </c>
      <c r="CA21" s="8">
        <v>3.3094529999999997E-2</v>
      </c>
      <c r="CB21" s="6">
        <v>2.582125E-2</v>
      </c>
      <c r="CC21" s="8">
        <v>2.35788E-2</v>
      </c>
      <c r="CD21" s="6">
        <v>2.1391754999999998E-2</v>
      </c>
      <c r="CE21" s="6">
        <v>2.8046969999999997E-2</v>
      </c>
      <c r="CF21" s="6">
        <v>2.7765745000000001E-2</v>
      </c>
      <c r="CG21" s="6">
        <v>2.738645E-2</v>
      </c>
      <c r="CH21" s="6">
        <v>1.303757E-2</v>
      </c>
      <c r="CI21" s="8">
        <v>2.7031409999999995E-2</v>
      </c>
      <c r="CJ21" s="6">
        <v>1.8995094999999997E-2</v>
      </c>
      <c r="CK21" s="6">
        <v>5.8346399999999994E-3</v>
      </c>
    </row>
    <row r="22" spans="1:89" s="20" customFormat="1" x14ac:dyDescent="0.25">
      <c r="A22" s="1" t="s">
        <v>32</v>
      </c>
      <c r="B22" s="6">
        <v>98.74921747285849</v>
      </c>
      <c r="C22" s="6">
        <v>98.864455117739908</v>
      </c>
      <c r="D22" s="6">
        <v>98.791547904851271</v>
      </c>
      <c r="E22" s="6">
        <v>99.032501344988219</v>
      </c>
      <c r="F22" s="6">
        <v>98.594483121192255</v>
      </c>
      <c r="G22" s="6">
        <v>98.578192779274019</v>
      </c>
      <c r="H22" s="6">
        <v>98.783844300372877</v>
      </c>
      <c r="I22" s="6">
        <v>97.393180586480526</v>
      </c>
      <c r="J22" s="6">
        <v>98.179656497927382</v>
      </c>
      <c r="K22" s="6">
        <v>98.26240174908375</v>
      </c>
      <c r="L22" s="6">
        <v>98.202028917915342</v>
      </c>
      <c r="M22" s="6">
        <v>99.781635041697442</v>
      </c>
      <c r="N22" s="6">
        <v>99.190747760209675</v>
      </c>
      <c r="O22" s="6">
        <v>97.850116479567447</v>
      </c>
      <c r="P22" s="6">
        <v>98.789682080371179</v>
      </c>
      <c r="Q22" s="6">
        <v>99.17195640261491</v>
      </c>
      <c r="R22" s="6">
        <v>99.121149353184776</v>
      </c>
      <c r="S22" s="6">
        <v>98.761876038322455</v>
      </c>
      <c r="T22" s="6">
        <v>98.178023636105792</v>
      </c>
      <c r="U22" s="6">
        <v>99.761463300869124</v>
      </c>
      <c r="V22" s="6">
        <v>98.775323366265809</v>
      </c>
      <c r="W22" s="6">
        <v>97.885676444654948</v>
      </c>
      <c r="X22" s="6">
        <v>99.284249597397746</v>
      </c>
      <c r="Y22" s="6">
        <v>99.486427966121283</v>
      </c>
      <c r="Z22" s="6">
        <v>97.835531634507575</v>
      </c>
      <c r="AA22" s="6">
        <v>99.081955848429274</v>
      </c>
      <c r="AB22" s="6">
        <v>99.473758484599244</v>
      </c>
      <c r="AC22" s="6">
        <v>99.075405655931945</v>
      </c>
      <c r="AD22" s="6">
        <v>98.939875850248725</v>
      </c>
      <c r="AE22" s="6">
        <v>98.171765132513841</v>
      </c>
      <c r="AF22" s="6">
        <v>98.702264865540613</v>
      </c>
      <c r="AG22" s="6">
        <v>98.633265026822386</v>
      </c>
      <c r="AH22" s="6">
        <v>98.193936794122308</v>
      </c>
      <c r="AI22" s="6">
        <v>99.116175846847113</v>
      </c>
      <c r="AJ22" s="6">
        <v>98.823562626263538</v>
      </c>
      <c r="AK22" s="6">
        <v>97.984012868452865</v>
      </c>
      <c r="AL22" s="6">
        <v>98.75230320100728</v>
      </c>
      <c r="AM22" s="6">
        <v>98.761600657673085</v>
      </c>
      <c r="AN22" s="6">
        <v>99.660690084023543</v>
      </c>
      <c r="AO22" s="6">
        <v>99.687340007013304</v>
      </c>
      <c r="AP22" s="6">
        <v>98.574632717869505</v>
      </c>
      <c r="AQ22" s="6">
        <v>99.33573161414634</v>
      </c>
      <c r="AR22" s="6">
        <v>98.044961479727874</v>
      </c>
      <c r="AS22" s="6">
        <v>98.860859486682415</v>
      </c>
      <c r="AT22" s="6">
        <v>99.086572687991492</v>
      </c>
      <c r="AU22" s="6">
        <v>97.681883998151832</v>
      </c>
      <c r="AV22" s="6">
        <v>99.094833261920058</v>
      </c>
      <c r="AW22" s="6">
        <v>99.79047709084243</v>
      </c>
      <c r="AX22" s="6">
        <v>99.330144697362755</v>
      </c>
      <c r="AY22" s="6">
        <v>98.316913136699227</v>
      </c>
      <c r="AZ22" s="6">
        <v>98.527969620291231</v>
      </c>
      <c r="BA22" s="6">
        <v>97.909928042133359</v>
      </c>
      <c r="BB22" s="6">
        <v>98.828699399356097</v>
      </c>
      <c r="BC22" s="6">
        <v>98.738260845910659</v>
      </c>
      <c r="BD22" s="6">
        <v>98.24776589412663</v>
      </c>
      <c r="BE22" s="6">
        <v>99.396423449295327</v>
      </c>
      <c r="BF22" s="6">
        <v>99.03946495465064</v>
      </c>
      <c r="BG22" s="6">
        <v>98.624015129578936</v>
      </c>
      <c r="BH22" s="6">
        <v>99.423533405923223</v>
      </c>
      <c r="BI22" s="6">
        <v>99.169005997261451</v>
      </c>
      <c r="BJ22" s="6">
        <v>99.645274758753885</v>
      </c>
      <c r="BK22" s="6">
        <v>99.906238925803052</v>
      </c>
      <c r="BL22" s="6">
        <v>100.12662312638054</v>
      </c>
      <c r="BM22" s="6">
        <v>99.128699657719721</v>
      </c>
      <c r="BN22" s="6">
        <v>100.21980680717122</v>
      </c>
      <c r="BO22" s="6">
        <v>99.636928116069839</v>
      </c>
      <c r="BP22" s="6">
        <v>99.495022887687455</v>
      </c>
      <c r="BQ22" s="6">
        <v>98.720011872748415</v>
      </c>
      <c r="BR22" s="6">
        <v>99.82558994657758</v>
      </c>
      <c r="BS22" s="6">
        <v>98.517385134047217</v>
      </c>
      <c r="BT22" s="6">
        <v>99.447240714729091</v>
      </c>
      <c r="BU22" s="6">
        <v>99.279640931772676</v>
      </c>
      <c r="BV22" s="6">
        <v>99.421121243677717</v>
      </c>
      <c r="BW22" s="6">
        <v>99.627051827348183</v>
      </c>
      <c r="BX22" s="6">
        <v>100.11758302201152</v>
      </c>
      <c r="BY22" s="6">
        <v>101.16070283328672</v>
      </c>
      <c r="BZ22" s="6">
        <v>98.222276443877959</v>
      </c>
      <c r="CA22" s="6">
        <v>98.797203473174946</v>
      </c>
      <c r="CB22" s="6">
        <v>99.2056250612235</v>
      </c>
      <c r="CC22" s="6">
        <v>99.268996372000473</v>
      </c>
      <c r="CD22" s="6">
        <v>99.179504304514296</v>
      </c>
      <c r="CE22" s="6">
        <v>98.562896019033417</v>
      </c>
      <c r="CF22" s="6">
        <v>97.711038061628173</v>
      </c>
      <c r="CG22" s="6">
        <v>96.977835581725259</v>
      </c>
      <c r="CH22" s="6">
        <v>98.094090795904094</v>
      </c>
      <c r="CI22" s="6">
        <v>97.808901823434994</v>
      </c>
      <c r="CJ22" s="6">
        <v>99.230574288300801</v>
      </c>
      <c r="CK22" s="6">
        <v>98.152694776300791</v>
      </c>
    </row>
    <row r="23" spans="1:89" s="3" customFormat="1" x14ac:dyDescent="0.25">
      <c r="A23" s="1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</row>
    <row r="24" spans="1:89" s="3" customFormat="1" x14ac:dyDescent="0.25">
      <c r="A24" s="1" t="s">
        <v>31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</row>
    <row r="25" spans="1:89" s="3" customFormat="1" ht="15.75" x14ac:dyDescent="0.3">
      <c r="A25" s="1" t="s">
        <v>163</v>
      </c>
      <c r="B25" s="5">
        <f t="shared" ref="B25:AT25" si="3">B8*100/B22</f>
        <v>35.139518963314721</v>
      </c>
      <c r="C25" s="5">
        <f t="shared" si="3"/>
        <v>35.563843403705768</v>
      </c>
      <c r="D25" s="5">
        <f t="shared" si="3"/>
        <v>36.521342933860694</v>
      </c>
      <c r="E25" s="5">
        <f t="shared" si="3"/>
        <v>35.927599037465505</v>
      </c>
      <c r="F25" s="5">
        <f t="shared" si="3"/>
        <v>35.99592885575121</v>
      </c>
      <c r="G25" s="5">
        <f t="shared" si="3"/>
        <v>35.484521488767349</v>
      </c>
      <c r="H25" s="5">
        <f t="shared" si="3"/>
        <v>38.569059819284824</v>
      </c>
      <c r="I25" s="5">
        <f t="shared" si="3"/>
        <v>38.914428886883506</v>
      </c>
      <c r="J25" s="5">
        <f t="shared" si="3"/>
        <v>38.684185048866787</v>
      </c>
      <c r="K25" s="5">
        <f t="shared" si="3"/>
        <v>38.600725531679444</v>
      </c>
      <c r="L25" s="5">
        <f t="shared" si="3"/>
        <v>38.573541114576116</v>
      </c>
      <c r="M25" s="5">
        <f t="shared" si="3"/>
        <v>38.82477971403361</v>
      </c>
      <c r="N25" s="5">
        <f t="shared" si="3"/>
        <v>38.642717053269422</v>
      </c>
      <c r="O25" s="5">
        <f t="shared" si="3"/>
        <v>38.85534465146921</v>
      </c>
      <c r="P25" s="5">
        <f t="shared" si="3"/>
        <v>38.819843522524991</v>
      </c>
      <c r="Q25" s="5">
        <f t="shared" si="3"/>
        <v>38.760957627923169</v>
      </c>
      <c r="R25" s="5">
        <f t="shared" si="3"/>
        <v>38.770736871772598</v>
      </c>
      <c r="S25" s="5">
        <f t="shared" si="3"/>
        <v>38.810522377204393</v>
      </c>
      <c r="T25" s="5">
        <f t="shared" si="3"/>
        <v>38.715385166932109</v>
      </c>
      <c r="U25" s="5">
        <f t="shared" si="3"/>
        <v>38.78251052043553</v>
      </c>
      <c r="V25" s="5">
        <f t="shared" si="3"/>
        <v>38.906478551833104</v>
      </c>
      <c r="W25" s="5">
        <f t="shared" si="3"/>
        <v>39.086413242117601</v>
      </c>
      <c r="X25" s="5">
        <f t="shared" si="3"/>
        <v>38.938703930148129</v>
      </c>
      <c r="Y25" s="5">
        <f t="shared" si="3"/>
        <v>38.960088116943126</v>
      </c>
      <c r="Z25" s="5">
        <f t="shared" si="3"/>
        <v>38.758924663138679</v>
      </c>
      <c r="AA25" s="5">
        <f t="shared" si="3"/>
        <v>38.725517347171206</v>
      </c>
      <c r="AB25" s="5">
        <f t="shared" si="3"/>
        <v>38.834362537915759</v>
      </c>
      <c r="AC25" s="5">
        <f t="shared" si="3"/>
        <v>39.01069063923223</v>
      </c>
      <c r="AD25" s="5">
        <f t="shared" si="3"/>
        <v>38.447592210016275</v>
      </c>
      <c r="AE25" s="5">
        <f t="shared" si="3"/>
        <v>35.824964492109281</v>
      </c>
      <c r="AF25" s="5">
        <f t="shared" si="3"/>
        <v>36.230171666997578</v>
      </c>
      <c r="AG25" s="5">
        <f t="shared" si="3"/>
        <v>36.346763934308505</v>
      </c>
      <c r="AH25" s="5">
        <f t="shared" si="3"/>
        <v>38.72947886765693</v>
      </c>
      <c r="AI25" s="5">
        <f t="shared" si="3"/>
        <v>38.328758828126702</v>
      </c>
      <c r="AJ25" s="5">
        <f t="shared" si="3"/>
        <v>38.745820310898182</v>
      </c>
      <c r="AK25" s="5">
        <f t="shared" si="3"/>
        <v>38.659367881631155</v>
      </c>
      <c r="AL25" s="5">
        <f t="shared" si="3"/>
        <v>38.48011516516447</v>
      </c>
      <c r="AM25" s="5">
        <f t="shared" si="3"/>
        <v>38.830881379625019</v>
      </c>
      <c r="AN25" s="5">
        <f t="shared" si="3"/>
        <v>38.621045035459048</v>
      </c>
      <c r="AO25" s="5">
        <f t="shared" si="3"/>
        <v>38.961818017480951</v>
      </c>
      <c r="AP25" s="5">
        <f t="shared" si="3"/>
        <v>38.884243281640529</v>
      </c>
      <c r="AQ25" s="5">
        <f t="shared" si="3"/>
        <v>39.069526513129432</v>
      </c>
      <c r="AR25" s="5">
        <f t="shared" si="3"/>
        <v>38.941317762559613</v>
      </c>
      <c r="AS25" s="5">
        <f t="shared" si="3"/>
        <v>38.326593756859026</v>
      </c>
      <c r="AT25" s="5">
        <f t="shared" si="3"/>
        <v>38.784266079128813</v>
      </c>
      <c r="AU25" s="5">
        <f t="shared" ref="AU25:CK25" si="4">AU8*100/AU22</f>
        <v>38.727754268862952</v>
      </c>
      <c r="AV25" s="5">
        <f t="shared" si="4"/>
        <v>38.86176375938112</v>
      </c>
      <c r="AW25" s="5">
        <f t="shared" si="4"/>
        <v>38.721129637274693</v>
      </c>
      <c r="AX25" s="5">
        <f t="shared" si="4"/>
        <v>38.638824212866574</v>
      </c>
      <c r="AY25" s="5">
        <f t="shared" si="4"/>
        <v>38.436926866750809</v>
      </c>
      <c r="AZ25" s="5">
        <f t="shared" si="4"/>
        <v>38.740268521821974</v>
      </c>
      <c r="BA25" s="5">
        <f t="shared" si="4"/>
        <v>38.45371021394088</v>
      </c>
      <c r="BB25" s="5">
        <f t="shared" si="4"/>
        <v>38.956295321084475</v>
      </c>
      <c r="BC25" s="5">
        <f t="shared" si="4"/>
        <v>38.840060247616059</v>
      </c>
      <c r="BD25" s="5">
        <f t="shared" si="4"/>
        <v>38.698080973129677</v>
      </c>
      <c r="BE25" s="5">
        <f t="shared" si="4"/>
        <v>38.552695026846735</v>
      </c>
      <c r="BF25" s="5">
        <f t="shared" si="4"/>
        <v>38.570483006437357</v>
      </c>
      <c r="BG25" s="5">
        <f t="shared" si="4"/>
        <v>38.672122555433454</v>
      </c>
      <c r="BH25" s="5">
        <f t="shared" si="4"/>
        <v>39.004849929915743</v>
      </c>
      <c r="BI25" s="5">
        <f t="shared" si="4"/>
        <v>38.681440450315002</v>
      </c>
      <c r="BJ25" s="5">
        <f t="shared" si="4"/>
        <v>38.596912992727006</v>
      </c>
      <c r="BK25" s="5">
        <f t="shared" si="4"/>
        <v>38.476075581774303</v>
      </c>
      <c r="BL25" s="5">
        <f t="shared" si="4"/>
        <v>38.870780602352781</v>
      </c>
      <c r="BM25" s="5">
        <f t="shared" si="4"/>
        <v>38.50549854058081</v>
      </c>
      <c r="BN25" s="5">
        <f t="shared" si="4"/>
        <v>38.485406456840352</v>
      </c>
      <c r="BO25" s="5">
        <f t="shared" si="4"/>
        <v>38.660364915232009</v>
      </c>
      <c r="BP25" s="5">
        <f t="shared" si="4"/>
        <v>38.363728046062441</v>
      </c>
      <c r="BQ25" s="5">
        <f t="shared" si="4"/>
        <v>38.715554501012576</v>
      </c>
      <c r="BR25" s="5">
        <f t="shared" si="4"/>
        <v>38.6874748455459</v>
      </c>
      <c r="BS25" s="5">
        <f t="shared" si="4"/>
        <v>38.67337724012814</v>
      </c>
      <c r="BT25" s="5">
        <f t="shared" si="4"/>
        <v>38.653661704166986</v>
      </c>
      <c r="BU25" s="5">
        <f t="shared" si="4"/>
        <v>38.648407306759673</v>
      </c>
      <c r="BV25" s="5">
        <f t="shared" si="4"/>
        <v>38.653758395873858</v>
      </c>
      <c r="BW25" s="5">
        <f t="shared" si="4"/>
        <v>38.493561032459169</v>
      </c>
      <c r="BX25" s="5">
        <f t="shared" si="4"/>
        <v>38.294971615096522</v>
      </c>
      <c r="BY25" s="5">
        <f t="shared" si="4"/>
        <v>38.51297876429966</v>
      </c>
      <c r="BZ25" s="5">
        <f t="shared" si="4"/>
        <v>38.738666397882689</v>
      </c>
      <c r="CA25" s="5">
        <f t="shared" si="4"/>
        <v>38.523357607317209</v>
      </c>
      <c r="CB25" s="5">
        <f t="shared" si="4"/>
        <v>38.515961142746875</v>
      </c>
      <c r="CC25" s="5">
        <f t="shared" si="4"/>
        <v>38.531667890206137</v>
      </c>
      <c r="CD25" s="5">
        <f t="shared" si="4"/>
        <v>38.566435946846127</v>
      </c>
      <c r="CE25" s="5">
        <f t="shared" si="4"/>
        <v>38.655520017028046</v>
      </c>
      <c r="CF25" s="5">
        <f t="shared" si="4"/>
        <v>38.665027769095495</v>
      </c>
      <c r="CG25" s="5">
        <f t="shared" si="4"/>
        <v>38.668629563708876</v>
      </c>
      <c r="CH25" s="5">
        <f t="shared" si="4"/>
        <v>38.881037267937579</v>
      </c>
      <c r="CI25" s="5">
        <f t="shared" si="4"/>
        <v>38.657013109353542</v>
      </c>
      <c r="CJ25" s="5">
        <f t="shared" si="4"/>
        <v>38.889223686121234</v>
      </c>
      <c r="CK25" s="5">
        <f t="shared" si="4"/>
        <v>38.338224014900774</v>
      </c>
    </row>
    <row r="26" spans="1:89" s="21" customFormat="1" x14ac:dyDescent="0.25">
      <c r="A26" s="1" t="s">
        <v>160</v>
      </c>
      <c r="B26" s="6">
        <f t="shared" ref="B26:AT26" si="5">B25*0.52925</f>
        <v>18.597590411334316</v>
      </c>
      <c r="C26" s="6">
        <f t="shared" si="5"/>
        <v>18.822164121411276</v>
      </c>
      <c r="D26" s="6">
        <f t="shared" si="5"/>
        <v>19.328920747745773</v>
      </c>
      <c r="E26" s="6">
        <f t="shared" si="5"/>
        <v>19.014681790578617</v>
      </c>
      <c r="F26" s="6">
        <f t="shared" si="5"/>
        <v>19.050845346906328</v>
      </c>
      <c r="G26" s="6">
        <f t="shared" si="5"/>
        <v>18.780182997930119</v>
      </c>
      <c r="H26" s="6">
        <f t="shared" si="5"/>
        <v>20.412674909356493</v>
      </c>
      <c r="I26" s="6">
        <f t="shared" si="5"/>
        <v>20.595461488383094</v>
      </c>
      <c r="J26" s="6">
        <f t="shared" si="5"/>
        <v>20.473604937112746</v>
      </c>
      <c r="K26" s="6">
        <f t="shared" si="5"/>
        <v>20.429433987641346</v>
      </c>
      <c r="L26" s="6">
        <f t="shared" si="5"/>
        <v>20.415046634889411</v>
      </c>
      <c r="M26" s="6">
        <f t="shared" si="5"/>
        <v>20.548014663652289</v>
      </c>
      <c r="N26" s="6">
        <f t="shared" si="5"/>
        <v>20.451658000442841</v>
      </c>
      <c r="O26" s="6">
        <f t="shared" si="5"/>
        <v>20.564191156790081</v>
      </c>
      <c r="P26" s="6">
        <f t="shared" si="5"/>
        <v>20.54540218429635</v>
      </c>
      <c r="Q26" s="6">
        <f t="shared" si="5"/>
        <v>20.514236824578337</v>
      </c>
      <c r="R26" s="6">
        <f t="shared" si="5"/>
        <v>20.519412489385648</v>
      </c>
      <c r="S26" s="6">
        <f t="shared" si="5"/>
        <v>20.540468968135425</v>
      </c>
      <c r="T26" s="6">
        <f t="shared" si="5"/>
        <v>20.490117599598818</v>
      </c>
      <c r="U26" s="6">
        <f t="shared" si="5"/>
        <v>20.525643692940506</v>
      </c>
      <c r="V26" s="6">
        <f t="shared" si="5"/>
        <v>20.591253773557671</v>
      </c>
      <c r="W26" s="6">
        <f t="shared" si="5"/>
        <v>20.686484208390741</v>
      </c>
      <c r="X26" s="6">
        <f t="shared" si="5"/>
        <v>20.608309055030897</v>
      </c>
      <c r="Y26" s="6">
        <f t="shared" si="5"/>
        <v>20.61962663589215</v>
      </c>
      <c r="Z26" s="6">
        <f t="shared" si="5"/>
        <v>20.513160877966147</v>
      </c>
      <c r="AA26" s="6">
        <f t="shared" si="5"/>
        <v>20.49548005599036</v>
      </c>
      <c r="AB26" s="6">
        <f t="shared" si="5"/>
        <v>20.553086373191917</v>
      </c>
      <c r="AC26" s="6">
        <f t="shared" si="5"/>
        <v>20.646408020813659</v>
      </c>
      <c r="AD26" s="6">
        <f t="shared" si="5"/>
        <v>20.348388177151115</v>
      </c>
      <c r="AE26" s="6">
        <f t="shared" si="5"/>
        <v>18.960362457448838</v>
      </c>
      <c r="AF26" s="6">
        <f t="shared" si="5"/>
        <v>19.174818354758468</v>
      </c>
      <c r="AG26" s="6">
        <f t="shared" si="5"/>
        <v>19.236524812232776</v>
      </c>
      <c r="AH26" s="6">
        <f t="shared" si="5"/>
        <v>20.497576690707429</v>
      </c>
      <c r="AI26" s="6">
        <f t="shared" si="5"/>
        <v>20.285495609786057</v>
      </c>
      <c r="AJ26" s="6">
        <f t="shared" si="5"/>
        <v>20.506225399542863</v>
      </c>
      <c r="AK26" s="6">
        <f t="shared" si="5"/>
        <v>20.460470451353288</v>
      </c>
      <c r="AL26" s="6">
        <f t="shared" si="5"/>
        <v>20.365600951163294</v>
      </c>
      <c r="AM26" s="6">
        <f t="shared" si="5"/>
        <v>20.551243970166542</v>
      </c>
      <c r="AN26" s="6">
        <f t="shared" si="5"/>
        <v>20.4401880850167</v>
      </c>
      <c r="AO26" s="6">
        <f t="shared" si="5"/>
        <v>20.620542185751795</v>
      </c>
      <c r="AP26" s="6">
        <f t="shared" si="5"/>
        <v>20.57948575680825</v>
      </c>
      <c r="AQ26" s="6">
        <f t="shared" si="5"/>
        <v>20.677546907073751</v>
      </c>
      <c r="AR26" s="6">
        <f t="shared" si="5"/>
        <v>20.609692425834677</v>
      </c>
      <c r="AS26" s="6">
        <f t="shared" si="5"/>
        <v>20.284349745817639</v>
      </c>
      <c r="AT26" s="6">
        <f t="shared" si="5"/>
        <v>20.526572822378924</v>
      </c>
      <c r="AU26" s="6">
        <f t="shared" ref="AU26:CK26" si="6">AU25*0.52925</f>
        <v>20.496663946795717</v>
      </c>
      <c r="AV26" s="6">
        <f t="shared" si="6"/>
        <v>20.567588469652456</v>
      </c>
      <c r="AW26" s="6">
        <f t="shared" si="6"/>
        <v>20.493157860527631</v>
      </c>
      <c r="AX26" s="6">
        <f t="shared" si="6"/>
        <v>20.449597714659635</v>
      </c>
      <c r="AY26" s="6">
        <f t="shared" si="6"/>
        <v>20.342743544227865</v>
      </c>
      <c r="AZ26" s="6">
        <f t="shared" si="6"/>
        <v>20.503287115174281</v>
      </c>
      <c r="BA26" s="6">
        <f t="shared" si="6"/>
        <v>20.35162613072821</v>
      </c>
      <c r="BB26" s="6">
        <f t="shared" si="6"/>
        <v>20.617619298683959</v>
      </c>
      <c r="BC26" s="6">
        <f t="shared" si="6"/>
        <v>20.556101886050801</v>
      </c>
      <c r="BD26" s="6">
        <f t="shared" si="6"/>
        <v>20.480959355028883</v>
      </c>
      <c r="BE26" s="6">
        <f t="shared" si="6"/>
        <v>20.404013842958634</v>
      </c>
      <c r="BF26" s="6">
        <f t="shared" si="6"/>
        <v>20.413428131156969</v>
      </c>
      <c r="BG26" s="6">
        <f t="shared" si="6"/>
        <v>20.467220862463154</v>
      </c>
      <c r="BH26" s="6">
        <f t="shared" si="6"/>
        <v>20.643316825407908</v>
      </c>
      <c r="BI26" s="6">
        <f t="shared" si="6"/>
        <v>20.472152358329215</v>
      </c>
      <c r="BJ26" s="6">
        <f t="shared" si="6"/>
        <v>20.427416201400767</v>
      </c>
      <c r="BK26" s="6">
        <f t="shared" si="6"/>
        <v>20.363463001654051</v>
      </c>
      <c r="BL26" s="6">
        <f t="shared" si="6"/>
        <v>20.57236063379521</v>
      </c>
      <c r="BM26" s="6">
        <f t="shared" si="6"/>
        <v>20.379035102602394</v>
      </c>
      <c r="BN26" s="6">
        <f t="shared" si="6"/>
        <v>20.368401367282758</v>
      </c>
      <c r="BO26" s="6">
        <f t="shared" si="6"/>
        <v>20.460998131386539</v>
      </c>
      <c r="BP26" s="6">
        <f t="shared" si="6"/>
        <v>20.304003068378545</v>
      </c>
      <c r="BQ26" s="6">
        <f t="shared" si="6"/>
        <v>20.490207219660906</v>
      </c>
      <c r="BR26" s="6">
        <f t="shared" si="6"/>
        <v>20.475346062005169</v>
      </c>
      <c r="BS26" s="6">
        <f t="shared" si="6"/>
        <v>20.467884904337819</v>
      </c>
      <c r="BT26" s="6">
        <f t="shared" si="6"/>
        <v>20.457450456930378</v>
      </c>
      <c r="BU26" s="6">
        <f t="shared" si="6"/>
        <v>20.454669567102556</v>
      </c>
      <c r="BV26" s="6">
        <f t="shared" si="6"/>
        <v>20.457501631016239</v>
      </c>
      <c r="BW26" s="6">
        <f t="shared" si="6"/>
        <v>20.372717176429017</v>
      </c>
      <c r="BX26" s="6">
        <f t="shared" si="6"/>
        <v>20.267613727289834</v>
      </c>
      <c r="BY26" s="6">
        <f t="shared" si="6"/>
        <v>20.382994011005596</v>
      </c>
      <c r="BZ26" s="6">
        <f t="shared" si="6"/>
        <v>20.502439191079414</v>
      </c>
      <c r="CA26" s="6">
        <f t="shared" si="6"/>
        <v>20.388487013672634</v>
      </c>
      <c r="CB26" s="6">
        <f t="shared" si="6"/>
        <v>20.384572434798784</v>
      </c>
      <c r="CC26" s="6">
        <f t="shared" si="6"/>
        <v>20.392885230891597</v>
      </c>
      <c r="CD26" s="6">
        <f t="shared" si="6"/>
        <v>20.411286224868313</v>
      </c>
      <c r="CE26" s="6">
        <f t="shared" si="6"/>
        <v>20.458433969012095</v>
      </c>
      <c r="CF26" s="6">
        <f t="shared" si="6"/>
        <v>20.463465946793789</v>
      </c>
      <c r="CG26" s="6">
        <f t="shared" si="6"/>
        <v>20.465372196592924</v>
      </c>
      <c r="CH26" s="6">
        <f t="shared" si="6"/>
        <v>20.577788974055963</v>
      </c>
      <c r="CI26" s="6">
        <f t="shared" si="6"/>
        <v>20.459224188125361</v>
      </c>
      <c r="CJ26" s="6">
        <f t="shared" si="6"/>
        <v>20.582121635879663</v>
      </c>
      <c r="CK26" s="6">
        <f t="shared" si="6"/>
        <v>20.290505059886236</v>
      </c>
    </row>
    <row r="27" spans="1:89" s="3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</row>
    <row r="28" spans="1:89" s="3" customFormat="1" x14ac:dyDescent="0.25">
      <c r="A28" s="1" t="s">
        <v>161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</row>
    <row r="29" spans="1:89" s="3" customFormat="1" ht="15.75" x14ac:dyDescent="0.3">
      <c r="A29" s="10" t="s">
        <v>144</v>
      </c>
      <c r="B29" s="11">
        <v>35.139518963314721</v>
      </c>
      <c r="C29" s="11">
        <v>35.563843403705768</v>
      </c>
      <c r="D29" s="11">
        <v>36.521342933860694</v>
      </c>
      <c r="E29" s="11">
        <v>35.927599037465505</v>
      </c>
      <c r="F29" s="11">
        <v>35.99592885575121</v>
      </c>
      <c r="G29" s="11">
        <v>35.484521488767349</v>
      </c>
      <c r="H29" s="11">
        <v>38.569059819284824</v>
      </c>
      <c r="I29" s="11">
        <v>38.914428886883506</v>
      </c>
      <c r="J29" s="11">
        <v>38.684185048866787</v>
      </c>
      <c r="K29" s="11">
        <v>38.600725531679444</v>
      </c>
      <c r="L29" s="11">
        <v>38.573541114576116</v>
      </c>
      <c r="M29" s="11">
        <v>38.82477971403361</v>
      </c>
      <c r="N29" s="11">
        <v>38.642717053269422</v>
      </c>
      <c r="O29" s="11">
        <v>38.85534465146921</v>
      </c>
      <c r="P29" s="11">
        <v>38.819843522524991</v>
      </c>
      <c r="Q29" s="11">
        <v>38.760957627923169</v>
      </c>
      <c r="R29" s="11">
        <v>38.770736871772598</v>
      </c>
      <c r="S29" s="11">
        <v>38.810522377204393</v>
      </c>
      <c r="T29" s="11">
        <v>38.715385166932109</v>
      </c>
      <c r="U29" s="11">
        <v>38.78251052043553</v>
      </c>
      <c r="V29" s="11">
        <v>38.906478551833104</v>
      </c>
      <c r="W29" s="11">
        <v>39.086413242117601</v>
      </c>
      <c r="X29" s="11">
        <v>38.938703930148129</v>
      </c>
      <c r="Y29" s="11">
        <v>38.960088116943126</v>
      </c>
      <c r="Z29" s="11">
        <v>38.758924663138679</v>
      </c>
      <c r="AA29" s="11">
        <v>38.725517347171206</v>
      </c>
      <c r="AB29" s="11">
        <v>38.834362537915759</v>
      </c>
      <c r="AC29" s="11">
        <v>39.01069063923223</v>
      </c>
      <c r="AD29" s="11">
        <v>38.447592210016275</v>
      </c>
      <c r="AE29" s="11">
        <v>35.824964492109281</v>
      </c>
      <c r="AF29" s="11">
        <v>36.230171666997578</v>
      </c>
      <c r="AG29" s="11">
        <v>36.346763934308505</v>
      </c>
      <c r="AH29" s="11">
        <v>38.72947886765693</v>
      </c>
      <c r="AI29" s="11">
        <v>38.328758828126702</v>
      </c>
      <c r="AJ29" s="11">
        <v>38.745820310898182</v>
      </c>
      <c r="AK29" s="11">
        <v>38.659367881631155</v>
      </c>
      <c r="AL29" s="11">
        <v>38.48011516516447</v>
      </c>
      <c r="AM29" s="11">
        <v>38.830881379625019</v>
      </c>
      <c r="AN29" s="11">
        <v>38.621045035459048</v>
      </c>
      <c r="AO29" s="11">
        <v>38.961818017480951</v>
      </c>
      <c r="AP29" s="11">
        <v>38.884243281640529</v>
      </c>
      <c r="AQ29" s="11">
        <v>39.069526513129432</v>
      </c>
      <c r="AR29" s="11">
        <v>38.941317762559613</v>
      </c>
      <c r="AS29" s="11">
        <v>38.326593756859026</v>
      </c>
      <c r="AT29" s="11">
        <v>38.784266079128813</v>
      </c>
      <c r="AU29" s="11">
        <v>38.727754268862952</v>
      </c>
      <c r="AV29" s="11">
        <v>38.86176375938112</v>
      </c>
      <c r="AW29" s="11">
        <v>38.721129637274693</v>
      </c>
      <c r="AX29" s="11">
        <v>38.638824212866574</v>
      </c>
      <c r="AY29" s="11">
        <v>38.436926866750809</v>
      </c>
      <c r="AZ29" s="11">
        <v>38.740268521821974</v>
      </c>
      <c r="BA29" s="11">
        <v>38.45371021394088</v>
      </c>
      <c r="BB29" s="11">
        <v>38.956295321084475</v>
      </c>
      <c r="BC29" s="11">
        <v>38.840060247616059</v>
      </c>
      <c r="BD29" s="11">
        <v>38.698080973129677</v>
      </c>
      <c r="BE29" s="11">
        <v>38.552695026846735</v>
      </c>
      <c r="BF29" s="11">
        <v>38.570483006437357</v>
      </c>
      <c r="BG29" s="11">
        <v>38.672122555433454</v>
      </c>
      <c r="BH29" s="11">
        <v>39.004849929915743</v>
      </c>
      <c r="BI29" s="11">
        <v>38.681440450315002</v>
      </c>
      <c r="BJ29" s="11">
        <v>38.596912992727006</v>
      </c>
      <c r="BK29" s="11">
        <v>38.476075581774303</v>
      </c>
      <c r="BL29" s="11">
        <v>38.870780602352781</v>
      </c>
      <c r="BM29" s="11">
        <v>38.50549854058081</v>
      </c>
      <c r="BN29" s="11">
        <v>38.485406456840352</v>
      </c>
      <c r="BO29" s="11">
        <v>38.660364915232009</v>
      </c>
      <c r="BP29" s="11">
        <v>38.363728046062441</v>
      </c>
      <c r="BQ29" s="11">
        <v>38.715554501012576</v>
      </c>
      <c r="BR29" s="11">
        <v>38.6874748455459</v>
      </c>
      <c r="BS29" s="11">
        <v>38.67337724012814</v>
      </c>
      <c r="BT29" s="11">
        <v>38.653661704166986</v>
      </c>
      <c r="BU29" s="11">
        <v>38.648407306759673</v>
      </c>
      <c r="BV29" s="11">
        <v>38.653758395873858</v>
      </c>
      <c r="BW29" s="11">
        <v>38.493561032459169</v>
      </c>
      <c r="BX29" s="11">
        <v>38.294971615096522</v>
      </c>
      <c r="BY29" s="11">
        <v>38.51297876429966</v>
      </c>
      <c r="BZ29" s="11">
        <v>38.738666397882689</v>
      </c>
      <c r="CA29" s="11">
        <v>38.523357607317209</v>
      </c>
      <c r="CB29" s="11">
        <v>38.515961142746875</v>
      </c>
      <c r="CC29" s="11">
        <v>38.531667890206137</v>
      </c>
      <c r="CD29" s="11">
        <v>38.566435946846127</v>
      </c>
      <c r="CE29" s="11">
        <v>38.655520017028046</v>
      </c>
      <c r="CF29" s="11">
        <v>38.665027769095495</v>
      </c>
      <c r="CG29" s="11">
        <v>38.668629563708876</v>
      </c>
      <c r="CH29" s="11">
        <v>38.881037267937579</v>
      </c>
      <c r="CI29" s="11">
        <v>38.657013109353542</v>
      </c>
      <c r="CJ29" s="11">
        <v>38.889223686121234</v>
      </c>
      <c r="CK29" s="11">
        <v>38.338224014900774</v>
      </c>
    </row>
    <row r="30" spans="1:89" s="3" customFormat="1" ht="15.75" x14ac:dyDescent="0.3">
      <c r="A30" s="10" t="s">
        <v>164</v>
      </c>
      <c r="B30" s="12">
        <f t="shared" ref="B30:AT30" si="7">B65/0.46744/10000</f>
        <v>36.090193393804554</v>
      </c>
      <c r="C30" s="12">
        <f t="shared" si="7"/>
        <v>35.812082834160535</v>
      </c>
      <c r="D30" s="12">
        <f t="shared" si="7"/>
        <v>37.010097552627073</v>
      </c>
      <c r="E30" s="12">
        <f t="shared" si="7"/>
        <v>44.711620742769128</v>
      </c>
      <c r="F30" s="12">
        <f t="shared" si="7"/>
        <v>36.132979633749784</v>
      </c>
      <c r="G30" s="12">
        <f t="shared" si="7"/>
        <v>34.592674995721374</v>
      </c>
      <c r="H30" s="12">
        <f t="shared" si="7"/>
        <v>36.689200753037824</v>
      </c>
      <c r="I30" s="12">
        <f t="shared" si="7"/>
        <v>36.88173883279137</v>
      </c>
      <c r="J30" s="12">
        <f t="shared" si="7"/>
        <v>37.823036111586511</v>
      </c>
      <c r="K30" s="12">
        <f t="shared" si="7"/>
        <v>36.753380112955675</v>
      </c>
      <c r="L30" s="12">
        <f t="shared" si="7"/>
        <v>37.010097552627073</v>
      </c>
      <c r="M30" s="12">
        <f t="shared" si="7"/>
        <v>36.368303953448567</v>
      </c>
      <c r="N30" s="12">
        <f t="shared" si="7"/>
        <v>36.903131952763992</v>
      </c>
      <c r="O30" s="12">
        <f t="shared" si="7"/>
        <v>40.989217867533796</v>
      </c>
      <c r="P30" s="12">
        <f t="shared" si="7"/>
        <v>42.165839466027727</v>
      </c>
      <c r="Q30" s="12">
        <f t="shared" si="7"/>
        <v>40.775286667807634</v>
      </c>
      <c r="R30" s="12">
        <f t="shared" si="7"/>
        <v>39.791203149067258</v>
      </c>
      <c r="S30" s="12">
        <f t="shared" si="7"/>
        <v>40.219065548519595</v>
      </c>
      <c r="T30" s="12">
        <f t="shared" si="7"/>
        <v>40.8608591476981</v>
      </c>
      <c r="U30" s="12">
        <f t="shared" si="7"/>
        <v>39.769810029094643</v>
      </c>
      <c r="V30" s="12">
        <f t="shared" si="7"/>
        <v>39.427520109532772</v>
      </c>
      <c r="W30" s="12">
        <f t="shared" si="7"/>
        <v>38.101146671230531</v>
      </c>
      <c r="X30" s="12">
        <f t="shared" si="7"/>
        <v>37.930001711449599</v>
      </c>
      <c r="Y30" s="12">
        <f t="shared" si="7"/>
        <v>37.138456272462776</v>
      </c>
      <c r="Z30" s="12">
        <f t="shared" si="7"/>
        <v>36.625021393119965</v>
      </c>
      <c r="AA30" s="12">
        <f t="shared" si="7"/>
        <v>36.539448913229499</v>
      </c>
      <c r="AB30" s="12">
        <f t="shared" si="7"/>
        <v>36.689200753037824</v>
      </c>
      <c r="AC30" s="12">
        <f t="shared" si="7"/>
        <v>36.582235153174736</v>
      </c>
      <c r="AD30" s="12">
        <f t="shared" si="7"/>
        <v>36.860345712818756</v>
      </c>
      <c r="AE30" s="12">
        <f t="shared" si="7"/>
        <v>37.288208112271093</v>
      </c>
      <c r="AF30" s="12">
        <f t="shared" si="7"/>
        <v>36.689200753037824</v>
      </c>
      <c r="AG30" s="12">
        <f t="shared" si="7"/>
        <v>35.812082834160535</v>
      </c>
      <c r="AH30" s="12">
        <f t="shared" si="7"/>
        <v>36.924525072736607</v>
      </c>
      <c r="AI30" s="12">
        <f t="shared" si="7"/>
        <v>37.951394831422213</v>
      </c>
      <c r="AJ30" s="12">
        <f t="shared" si="7"/>
        <v>37.117063152490154</v>
      </c>
      <c r="AK30" s="12">
        <f t="shared" si="7"/>
        <v>37.330994352216329</v>
      </c>
      <c r="AL30" s="12">
        <f t="shared" si="7"/>
        <v>37.865822351531747</v>
      </c>
      <c r="AM30" s="12">
        <f t="shared" si="7"/>
        <v>36.945918192709229</v>
      </c>
      <c r="AN30" s="12">
        <f t="shared" si="7"/>
        <v>36.646414513092587</v>
      </c>
      <c r="AO30" s="12">
        <f t="shared" si="7"/>
        <v>39.021050830053056</v>
      </c>
      <c r="AP30" s="12">
        <f t="shared" si="7"/>
        <v>38.571795310628097</v>
      </c>
      <c r="AQ30" s="12">
        <f t="shared" si="7"/>
        <v>38.293684750984077</v>
      </c>
      <c r="AR30" s="12">
        <f t="shared" si="7"/>
        <v>36.689200753037824</v>
      </c>
      <c r="AS30" s="12">
        <f t="shared" si="7"/>
        <v>36.004620913914081</v>
      </c>
      <c r="AT30" s="12">
        <f t="shared" si="7"/>
        <v>36.111586513777169</v>
      </c>
      <c r="AU30" s="12">
        <f t="shared" ref="AU30:CK30" si="8">AU65/0.46744/10000</f>
        <v>40.775286667807634</v>
      </c>
      <c r="AV30" s="12">
        <f t="shared" si="8"/>
        <v>40.005134348793426</v>
      </c>
      <c r="AW30" s="12">
        <f t="shared" si="8"/>
        <v>38.785726510354266</v>
      </c>
      <c r="AX30" s="12">
        <f t="shared" si="8"/>
        <v>37.972787951394828</v>
      </c>
      <c r="AY30" s="12">
        <f t="shared" si="8"/>
        <v>37.43795995207941</v>
      </c>
      <c r="AZ30" s="12">
        <f t="shared" si="8"/>
        <v>37.245421872325856</v>
      </c>
      <c r="BA30" s="12">
        <f t="shared" si="8"/>
        <v>38.058360431285294</v>
      </c>
      <c r="BB30" s="12">
        <f t="shared" si="8"/>
        <v>38.871298990244732</v>
      </c>
      <c r="BC30" s="12">
        <f t="shared" si="8"/>
        <v>40.304638028410061</v>
      </c>
      <c r="BD30" s="12">
        <f t="shared" si="8"/>
        <v>42.058873866164639</v>
      </c>
      <c r="BE30" s="12">
        <f t="shared" si="8"/>
        <v>36.239945233612872</v>
      </c>
      <c r="BF30" s="12">
        <f t="shared" si="8"/>
        <v>37.010097552627073</v>
      </c>
      <c r="BG30" s="12">
        <f t="shared" si="8"/>
        <v>37.673284271778193</v>
      </c>
      <c r="BH30" s="12">
        <f t="shared" si="8"/>
        <v>36.111586513777169</v>
      </c>
      <c r="BI30" s="12">
        <f t="shared" si="8"/>
        <v>46.209139140852301</v>
      </c>
      <c r="BJ30" s="12">
        <f t="shared" si="8"/>
        <v>42.529522505562213</v>
      </c>
      <c r="BK30" s="12">
        <f t="shared" si="8"/>
        <v>41.780763306520626</v>
      </c>
      <c r="BL30" s="12">
        <f t="shared" si="8"/>
        <v>40.283244908437446</v>
      </c>
      <c r="BM30" s="12">
        <f t="shared" si="8"/>
        <v>40.261851788464831</v>
      </c>
      <c r="BN30" s="12">
        <f t="shared" si="8"/>
        <v>39.812596269039872</v>
      </c>
      <c r="BO30" s="12">
        <f t="shared" si="8"/>
        <v>40.689714187917168</v>
      </c>
      <c r="BP30" s="12">
        <f t="shared" si="8"/>
        <v>41.053397227451647</v>
      </c>
      <c r="BQ30" s="12">
        <f t="shared" si="8"/>
        <v>40.967824747561181</v>
      </c>
      <c r="BR30" s="12">
        <f t="shared" si="8"/>
        <v>40.90364538764333</v>
      </c>
      <c r="BS30" s="12">
        <f t="shared" si="8"/>
        <v>41.524045866849221</v>
      </c>
      <c r="BT30" s="12">
        <f t="shared" si="8"/>
        <v>41.310114667123052</v>
      </c>
      <c r="BU30" s="12">
        <f t="shared" si="8"/>
        <v>40.411603628273149</v>
      </c>
      <c r="BV30" s="12">
        <f t="shared" si="8"/>
        <v>46.423070340578469</v>
      </c>
      <c r="BW30" s="12">
        <f t="shared" si="8"/>
        <v>41.56683210679445</v>
      </c>
      <c r="BX30" s="12">
        <f t="shared" si="8"/>
        <v>38.785726510354266</v>
      </c>
      <c r="BY30" s="12">
        <f t="shared" si="8"/>
        <v>40.154886188601743</v>
      </c>
      <c r="BZ30" s="12">
        <f t="shared" si="8"/>
        <v>39.513092589423238</v>
      </c>
      <c r="CA30" s="12">
        <f t="shared" si="8"/>
        <v>39.021050830053056</v>
      </c>
      <c r="CB30" s="12">
        <f t="shared" si="8"/>
        <v>37.052883792572302</v>
      </c>
      <c r="CC30" s="12">
        <f t="shared" si="8"/>
        <v>37.416566832106795</v>
      </c>
      <c r="CD30" s="12">
        <f t="shared" si="8"/>
        <v>36.88173883279137</v>
      </c>
      <c r="CE30" s="12">
        <f t="shared" si="8"/>
        <v>37.309601232243708</v>
      </c>
      <c r="CF30" s="12">
        <f t="shared" si="8"/>
        <v>37.416566832106795</v>
      </c>
      <c r="CG30" s="12">
        <f t="shared" si="8"/>
        <v>35.876262194078379</v>
      </c>
      <c r="CH30" s="12">
        <f t="shared" si="8"/>
        <v>36.068800273831933</v>
      </c>
      <c r="CI30" s="12">
        <f t="shared" si="8"/>
        <v>37.48074619202464</v>
      </c>
      <c r="CJ30" s="12">
        <f t="shared" si="8"/>
        <v>37.502139311997261</v>
      </c>
      <c r="CK30" s="12">
        <f t="shared" si="8"/>
        <v>35.598151634434366</v>
      </c>
    </row>
    <row r="31" spans="1:89" s="3" customFormat="1" ht="15.75" x14ac:dyDescent="0.3">
      <c r="A31" s="10" t="s">
        <v>140</v>
      </c>
      <c r="B31" s="12">
        <f t="shared" ref="B31:AT31" si="9">B54/0.74186/10000</f>
        <v>0.56614455557652388</v>
      </c>
      <c r="C31" s="12">
        <f t="shared" si="9"/>
        <v>0.56937966732267553</v>
      </c>
      <c r="D31" s="12">
        <f t="shared" si="9"/>
        <v>0.62006308467905003</v>
      </c>
      <c r="E31" s="12">
        <f t="shared" si="9"/>
        <v>0.61871512145148677</v>
      </c>
      <c r="F31" s="12">
        <f t="shared" si="9"/>
        <v>0.60712263769444375</v>
      </c>
      <c r="G31" s="12">
        <f t="shared" si="9"/>
        <v>0.50885611840508993</v>
      </c>
      <c r="H31" s="12">
        <f t="shared" si="9"/>
        <v>0.38120400075485938</v>
      </c>
      <c r="I31" s="12">
        <f t="shared" si="9"/>
        <v>0.39414444773946572</v>
      </c>
      <c r="J31" s="12">
        <f t="shared" si="9"/>
        <v>0.40182783813657563</v>
      </c>
      <c r="K31" s="12">
        <f t="shared" si="9"/>
        <v>0.49780281993907211</v>
      </c>
      <c r="L31" s="12">
        <f t="shared" si="9"/>
        <v>0.35464912517186531</v>
      </c>
      <c r="M31" s="12">
        <f t="shared" si="9"/>
        <v>0.39630118890356669</v>
      </c>
      <c r="N31" s="12">
        <f t="shared" si="9"/>
        <v>0.36826355377025316</v>
      </c>
      <c r="O31" s="12">
        <f t="shared" si="9"/>
        <v>0.59512576496913172</v>
      </c>
      <c r="P31" s="12">
        <f t="shared" si="9"/>
        <v>0.57126681584126393</v>
      </c>
      <c r="Q31" s="12">
        <f t="shared" si="9"/>
        <v>0.57692826139702913</v>
      </c>
      <c r="R31" s="12">
        <f t="shared" si="9"/>
        <v>0.44213193864071393</v>
      </c>
      <c r="S31" s="12">
        <f t="shared" si="9"/>
        <v>0.34763971638853697</v>
      </c>
      <c r="T31" s="12">
        <f t="shared" si="9"/>
        <v>0.49335454128811368</v>
      </c>
      <c r="U31" s="12">
        <f t="shared" si="9"/>
        <v>0.58569002237618961</v>
      </c>
      <c r="V31" s="12">
        <f t="shared" si="9"/>
        <v>0.59714770981047638</v>
      </c>
      <c r="W31" s="12">
        <f t="shared" si="9"/>
        <v>0.60051761787938429</v>
      </c>
      <c r="X31" s="12">
        <f t="shared" si="9"/>
        <v>0.62478095597552097</v>
      </c>
      <c r="Y31" s="12">
        <f t="shared" si="9"/>
        <v>0.35424473620359642</v>
      </c>
      <c r="Z31" s="12">
        <f t="shared" si="9"/>
        <v>0.39589679993529781</v>
      </c>
      <c r="AA31" s="12">
        <f t="shared" si="9"/>
        <v>0.32903782384816543</v>
      </c>
      <c r="AB31" s="12">
        <f t="shared" si="9"/>
        <v>0.42878710268783871</v>
      </c>
      <c r="AC31" s="12">
        <f t="shared" si="9"/>
        <v>0.42177769390451031</v>
      </c>
      <c r="AD31" s="12">
        <f t="shared" si="9"/>
        <v>0.32297198932413124</v>
      </c>
      <c r="AE31" s="12">
        <f t="shared" si="9"/>
        <v>0.36395007144205105</v>
      </c>
      <c r="AF31" s="12">
        <f t="shared" si="9"/>
        <v>0.44482786509584021</v>
      </c>
      <c r="AG31" s="12">
        <f t="shared" si="9"/>
        <v>0.43700967837597393</v>
      </c>
      <c r="AH31" s="12">
        <f t="shared" si="9"/>
        <v>0.51694389777046879</v>
      </c>
      <c r="AI31" s="12">
        <f t="shared" si="9"/>
        <v>0.42056452699970348</v>
      </c>
      <c r="AJ31" s="12">
        <f t="shared" si="9"/>
        <v>0.34696573477475534</v>
      </c>
      <c r="AK31" s="12">
        <f t="shared" si="9"/>
        <v>0.4104548027929798</v>
      </c>
      <c r="AL31" s="12">
        <f t="shared" si="9"/>
        <v>0.32054565551451758</v>
      </c>
      <c r="AM31" s="12">
        <f t="shared" si="9"/>
        <v>0.30356131884722187</v>
      </c>
      <c r="AN31" s="12">
        <f t="shared" si="9"/>
        <v>0.25651740220526786</v>
      </c>
      <c r="AO31" s="12">
        <f t="shared" si="9"/>
        <v>0.43849243792629339</v>
      </c>
      <c r="AP31" s="12">
        <f t="shared" si="9"/>
        <v>0.4132855255708624</v>
      </c>
      <c r="AQ31" s="12">
        <f t="shared" si="9"/>
        <v>0.57692826139702913</v>
      </c>
      <c r="AR31" s="12">
        <f t="shared" si="9"/>
        <v>0.37311622138948053</v>
      </c>
      <c r="AS31" s="12">
        <f t="shared" si="9"/>
        <v>0.31232307982638235</v>
      </c>
      <c r="AT31" s="12">
        <f t="shared" si="9"/>
        <v>0.42299086080931714</v>
      </c>
      <c r="AU31" s="12">
        <f t="shared" ref="AU31:CK31" si="10">AU54/0.74186/10000</f>
        <v>0.56425740705793548</v>
      </c>
      <c r="AV31" s="12">
        <f t="shared" si="10"/>
        <v>0.46814762893268269</v>
      </c>
      <c r="AW31" s="12">
        <f t="shared" si="10"/>
        <v>0.60253956272072906</v>
      </c>
      <c r="AX31" s="12">
        <f t="shared" si="10"/>
        <v>0.48755829940959211</v>
      </c>
      <c r="AY31" s="12">
        <f t="shared" si="10"/>
        <v>0.55670881298358177</v>
      </c>
      <c r="AZ31" s="12">
        <f t="shared" si="10"/>
        <v>0.57787183565632327</v>
      </c>
      <c r="BA31" s="12">
        <f t="shared" si="10"/>
        <v>0.62464615965276471</v>
      </c>
      <c r="BB31" s="12">
        <f t="shared" si="10"/>
        <v>0.75984687137734885</v>
      </c>
      <c r="BC31" s="12">
        <f t="shared" si="10"/>
        <v>0.78936726606098195</v>
      </c>
      <c r="BD31" s="12">
        <f t="shared" si="10"/>
        <v>0.76227320518696251</v>
      </c>
      <c r="BE31" s="12">
        <f t="shared" si="10"/>
        <v>0.57342355700536496</v>
      </c>
      <c r="BF31" s="12">
        <f t="shared" si="10"/>
        <v>0.52840158520475566</v>
      </c>
      <c r="BG31" s="12">
        <f t="shared" si="10"/>
        <v>0.51963982422559507</v>
      </c>
      <c r="BH31" s="12">
        <f t="shared" si="10"/>
        <v>0.35586229207667214</v>
      </c>
      <c r="BI31" s="12">
        <f t="shared" si="10"/>
        <v>2.6959264551263042</v>
      </c>
      <c r="BJ31" s="12">
        <f t="shared" si="10"/>
        <v>0.65443614698191044</v>
      </c>
      <c r="BK31" s="12">
        <f t="shared" si="10"/>
        <v>0.69716658129566234</v>
      </c>
      <c r="BL31" s="12">
        <f t="shared" si="10"/>
        <v>0.60820100827649426</v>
      </c>
      <c r="BM31" s="12">
        <f t="shared" si="10"/>
        <v>0.67923867036907237</v>
      </c>
      <c r="BN31" s="12">
        <f t="shared" si="10"/>
        <v>0.65106623891300253</v>
      </c>
      <c r="BO31" s="12">
        <f t="shared" si="10"/>
        <v>0.70619793492033545</v>
      </c>
      <c r="BP31" s="12">
        <f t="shared" si="10"/>
        <v>0.545251125549295</v>
      </c>
      <c r="BQ31" s="12">
        <f t="shared" si="10"/>
        <v>0.65403175801364144</v>
      </c>
      <c r="BR31" s="12">
        <f t="shared" si="10"/>
        <v>0.63219475372711831</v>
      </c>
      <c r="BS31" s="12">
        <f t="shared" si="10"/>
        <v>0.60051761787938429</v>
      </c>
      <c r="BT31" s="12">
        <f t="shared" si="10"/>
        <v>0.62599412288032785</v>
      </c>
      <c r="BU31" s="12">
        <f t="shared" si="10"/>
        <v>0.62019788100180628</v>
      </c>
      <c r="BV31" s="12">
        <f t="shared" si="10"/>
        <v>0.71172458415334428</v>
      </c>
      <c r="BW31" s="12">
        <f t="shared" si="10"/>
        <v>0.74003181193217049</v>
      </c>
      <c r="BX31" s="12">
        <f t="shared" si="10"/>
        <v>0.65511012859569195</v>
      </c>
      <c r="BY31" s="12">
        <f t="shared" si="10"/>
        <v>0.64351764483864882</v>
      </c>
      <c r="BZ31" s="12">
        <f t="shared" si="10"/>
        <v>0.76833903971099671</v>
      </c>
      <c r="CA31" s="12">
        <f t="shared" si="10"/>
        <v>0.61440163912328472</v>
      </c>
      <c r="CB31" s="12">
        <f t="shared" si="10"/>
        <v>0.55576523872428762</v>
      </c>
      <c r="CC31" s="12">
        <f t="shared" si="10"/>
        <v>0.56277464750761597</v>
      </c>
      <c r="CD31" s="12">
        <f t="shared" si="10"/>
        <v>0.54781225568166503</v>
      </c>
      <c r="CE31" s="12">
        <f t="shared" si="10"/>
        <v>0.53487180869705886</v>
      </c>
      <c r="CF31" s="12">
        <f t="shared" si="10"/>
        <v>0.56668374086754925</v>
      </c>
      <c r="CG31" s="12">
        <f t="shared" si="10"/>
        <v>0.58825115250855964</v>
      </c>
      <c r="CH31" s="12">
        <f t="shared" si="10"/>
        <v>0.56115709163454019</v>
      </c>
      <c r="CI31" s="12">
        <f t="shared" si="10"/>
        <v>0.6753295770091392</v>
      </c>
      <c r="CJ31" s="12">
        <f t="shared" si="10"/>
        <v>0.37877766694524573</v>
      </c>
      <c r="CK31" s="12">
        <f t="shared" si="10"/>
        <v>0.41989054538592191</v>
      </c>
    </row>
    <row r="32" spans="1:89" s="3" customFormat="1" x14ac:dyDescent="0.25">
      <c r="A32" s="10" t="s">
        <v>30</v>
      </c>
      <c r="B32" s="12">
        <f t="shared" ref="B32:AT32" si="11">B64/0.6031/10000</f>
        <v>1.464102138948765</v>
      </c>
      <c r="C32" s="12">
        <f t="shared" si="11"/>
        <v>1.3523462112419169</v>
      </c>
      <c r="D32" s="12">
        <f t="shared" si="11"/>
        <v>1.1258497761565247</v>
      </c>
      <c r="E32" s="12">
        <f t="shared" si="11"/>
        <v>1.2253357652130659</v>
      </c>
      <c r="F32" s="12">
        <f t="shared" si="11"/>
        <v>1.2817111590117725</v>
      </c>
      <c r="G32" s="12">
        <f t="shared" si="11"/>
        <v>1.3463770518985243</v>
      </c>
      <c r="H32" s="12">
        <f t="shared" si="11"/>
        <v>9.9817609020063008E-2</v>
      </c>
      <c r="I32" s="12">
        <f t="shared" si="11"/>
        <v>8.4397280716299122E-2</v>
      </c>
      <c r="J32" s="12">
        <f t="shared" si="11"/>
        <v>9.6153208423147077E-2</v>
      </c>
      <c r="K32" s="12">
        <f t="shared" si="11"/>
        <v>0.10827391808986901</v>
      </c>
      <c r="L32" s="12">
        <f t="shared" si="11"/>
        <v>0.11341402752445696</v>
      </c>
      <c r="M32" s="12">
        <f t="shared" si="11"/>
        <v>0.1060852263306251</v>
      </c>
      <c r="N32" s="12">
        <f t="shared" si="11"/>
        <v>0.11042944785276075</v>
      </c>
      <c r="O32" s="12">
        <f t="shared" si="11"/>
        <v>1.7327143094014261E-2</v>
      </c>
      <c r="P32" s="12">
        <f t="shared" si="11"/>
        <v>2.5700547172939809E-2</v>
      </c>
      <c r="Q32" s="12">
        <f t="shared" si="11"/>
        <v>2.6032167136461618E-2</v>
      </c>
      <c r="R32" s="12">
        <f t="shared" si="11"/>
        <v>2.4705687282374402E-2</v>
      </c>
      <c r="S32" s="12">
        <f t="shared" si="11"/>
        <v>5.2893384181727746E-2</v>
      </c>
      <c r="T32" s="12">
        <f t="shared" si="11"/>
        <v>4.1949925385508208E-2</v>
      </c>
      <c r="U32" s="12">
        <f t="shared" si="11"/>
        <v>1.4425468413198476E-2</v>
      </c>
      <c r="V32" s="12">
        <f t="shared" si="11"/>
        <v>1.5751948267285692E-2</v>
      </c>
      <c r="W32" s="12">
        <f t="shared" si="11"/>
        <v>1.8404907975460124E-2</v>
      </c>
      <c r="X32" s="12">
        <f t="shared" si="11"/>
        <v>1.8736527938981926E-2</v>
      </c>
      <c r="Y32" s="12">
        <f t="shared" si="11"/>
        <v>4.8781296634057371E-2</v>
      </c>
      <c r="Z32" s="12">
        <f t="shared" si="11"/>
        <v>3.0111092687779801E-2</v>
      </c>
      <c r="AA32" s="12">
        <f t="shared" si="11"/>
        <v>3.0658265627590782E-2</v>
      </c>
      <c r="AB32" s="12">
        <f t="shared" si="11"/>
        <v>3.3543359310230475E-2</v>
      </c>
      <c r="AC32" s="12">
        <f t="shared" si="11"/>
        <v>3.6279224009285363E-2</v>
      </c>
      <c r="AD32" s="12">
        <f t="shared" si="11"/>
        <v>3.6196319018404907E-2</v>
      </c>
      <c r="AE32" s="12">
        <f t="shared" si="11"/>
        <v>1.2866854584645997</v>
      </c>
      <c r="AF32" s="12">
        <f t="shared" si="11"/>
        <v>1.0727905819930359</v>
      </c>
      <c r="AG32" s="12">
        <f t="shared" si="11"/>
        <v>0.97330459293649474</v>
      </c>
      <c r="AH32" s="12">
        <f t="shared" si="11"/>
        <v>3.9612004642679492E-2</v>
      </c>
      <c r="AI32" s="12">
        <f t="shared" si="11"/>
        <v>5.3225004145249548E-2</v>
      </c>
      <c r="AJ32" s="12">
        <f t="shared" si="11"/>
        <v>4.065660752777317E-2</v>
      </c>
      <c r="AK32" s="12">
        <f t="shared" si="11"/>
        <v>3.6146576023876636E-2</v>
      </c>
      <c r="AL32" s="12">
        <f t="shared" si="11"/>
        <v>3.9296965677333776E-2</v>
      </c>
      <c r="AM32" s="12">
        <f t="shared" si="11"/>
        <v>4.5929364947769856E-2</v>
      </c>
      <c r="AN32" s="12">
        <f t="shared" si="11"/>
        <v>9.4511689603714144E-2</v>
      </c>
      <c r="AO32" s="12">
        <f t="shared" si="11"/>
        <v>4.0126015586138292E-2</v>
      </c>
      <c r="AP32" s="12">
        <f t="shared" si="11"/>
        <v>4.9908804510031504E-2</v>
      </c>
      <c r="AQ32" s="12">
        <f t="shared" si="11"/>
        <v>6.6655612667882613E-2</v>
      </c>
      <c r="AR32" s="12">
        <f t="shared" si="11"/>
        <v>2.5567899187531089E-2</v>
      </c>
      <c r="AS32" s="12">
        <f t="shared" si="11"/>
        <v>1.1076106781628254E-2</v>
      </c>
      <c r="AT32" s="12">
        <f t="shared" si="11"/>
        <v>1.2651301608356823E-2</v>
      </c>
      <c r="AU32" s="12">
        <f t="shared" ref="AU32:CK32" si="12">AU64/0.6031/10000</f>
        <v>3.8484496766705359E-2</v>
      </c>
      <c r="AV32" s="12">
        <f t="shared" si="12"/>
        <v>4.0623445531420992E-2</v>
      </c>
      <c r="AW32" s="12">
        <f t="shared" si="12"/>
        <v>3.2299784447023715E-2</v>
      </c>
      <c r="AX32" s="12">
        <f t="shared" si="12"/>
        <v>3.2399270436080249E-2</v>
      </c>
      <c r="AY32" s="12">
        <f t="shared" si="12"/>
        <v>3.1503896534571384E-2</v>
      </c>
      <c r="AZ32" s="12">
        <f t="shared" si="12"/>
        <v>2.5916100149228988E-2</v>
      </c>
      <c r="BA32" s="12">
        <f t="shared" si="12"/>
        <v>0.14176753440557122</v>
      </c>
      <c r="BB32" s="12">
        <f t="shared" si="12"/>
        <v>2.5484994196650637E-2</v>
      </c>
      <c r="BC32" s="12">
        <f t="shared" si="12"/>
        <v>2.1455811639860722E-2</v>
      </c>
      <c r="BD32" s="12">
        <f t="shared" si="12"/>
        <v>8.4728900679820918E-2</v>
      </c>
      <c r="BE32" s="12">
        <f t="shared" si="12"/>
        <v>3.4704029182556793E-2</v>
      </c>
      <c r="BF32" s="12">
        <f t="shared" si="12"/>
        <v>3.6445033991046268E-2</v>
      </c>
      <c r="BG32" s="12">
        <f t="shared" si="12"/>
        <v>3.6428452992870175E-2</v>
      </c>
      <c r="BH32" s="12">
        <f t="shared" si="12"/>
        <v>4.6426794893052563E-2</v>
      </c>
      <c r="BI32" s="12">
        <f t="shared" si="12"/>
        <v>0.11026363787099984</v>
      </c>
      <c r="BJ32" s="12">
        <f t="shared" si="12"/>
        <v>5.355662410877135E-2</v>
      </c>
      <c r="BK32" s="12">
        <f t="shared" si="12"/>
        <v>5.9525783452163819E-2</v>
      </c>
      <c r="BL32" s="12">
        <f t="shared" si="12"/>
        <v>4.7919084728900677E-2</v>
      </c>
      <c r="BM32" s="12">
        <f t="shared" si="12"/>
        <v>4.9146078593931358E-2</v>
      </c>
      <c r="BN32" s="12">
        <f t="shared" si="12"/>
        <v>5.2727574199966841E-2</v>
      </c>
      <c r="BO32" s="12">
        <f t="shared" si="12"/>
        <v>5.1401094345879618E-2</v>
      </c>
      <c r="BP32" s="12">
        <f t="shared" si="12"/>
        <v>6.1681313215055544E-2</v>
      </c>
      <c r="BQ32" s="12">
        <f t="shared" si="12"/>
        <v>5.0223843475377214E-2</v>
      </c>
      <c r="BR32" s="12">
        <f t="shared" si="12"/>
        <v>4.9411374564748804E-2</v>
      </c>
      <c r="BS32" s="12">
        <f t="shared" si="12"/>
        <v>4.0424473553307909E-2</v>
      </c>
      <c r="BT32" s="12">
        <f t="shared" si="12"/>
        <v>4.1452495440225508E-2</v>
      </c>
      <c r="BU32" s="12">
        <f t="shared" si="12"/>
        <v>4.2613165312551819E-2</v>
      </c>
      <c r="BV32" s="12">
        <f t="shared" si="12"/>
        <v>5.3059194163488643E-2</v>
      </c>
      <c r="BW32" s="12">
        <f t="shared" si="12"/>
        <v>4.6592604874813461E-2</v>
      </c>
      <c r="BX32" s="12">
        <f t="shared" si="12"/>
        <v>4.6758414856574372E-2</v>
      </c>
      <c r="BY32" s="12">
        <f t="shared" si="12"/>
        <v>4.3856740175758586E-2</v>
      </c>
      <c r="BZ32" s="12">
        <f t="shared" si="12"/>
        <v>4.228154534903001E-2</v>
      </c>
      <c r="CA32" s="12">
        <f t="shared" si="12"/>
        <v>4.3773835184878131E-2</v>
      </c>
      <c r="CB32" s="12">
        <f t="shared" si="12"/>
        <v>3.3609683302934838E-2</v>
      </c>
      <c r="CC32" s="12">
        <f t="shared" si="12"/>
        <v>3.1420991543690935E-2</v>
      </c>
      <c r="CD32" s="12">
        <f t="shared" si="12"/>
        <v>3.5251202122367764E-2</v>
      </c>
      <c r="CE32" s="12">
        <f t="shared" si="12"/>
        <v>3.4670867186204608E-2</v>
      </c>
      <c r="CF32" s="12">
        <f t="shared" si="12"/>
        <v>3.0160835682308079E-2</v>
      </c>
      <c r="CG32" s="12">
        <f t="shared" si="12"/>
        <v>5.0091195489968501E-2</v>
      </c>
      <c r="CH32" s="12">
        <f t="shared" si="12"/>
        <v>8.1412701044602881E-2</v>
      </c>
      <c r="CI32" s="12">
        <f t="shared" si="12"/>
        <v>4.6774995854750458E-2</v>
      </c>
      <c r="CJ32" s="12">
        <f t="shared" si="12"/>
        <v>0.248714972641353</v>
      </c>
      <c r="CK32" s="12">
        <f t="shared" si="12"/>
        <v>2.7690266954070637E-2</v>
      </c>
    </row>
    <row r="33" spans="1:91" s="3" customFormat="1" ht="15.75" x14ac:dyDescent="0.3">
      <c r="A33" s="10" t="s">
        <v>141</v>
      </c>
      <c r="B33" s="12">
        <f t="shared" ref="B33:AT33" si="13">B55/0.83016/10000</f>
        <v>12.166329382287751</v>
      </c>
      <c r="C33" s="12">
        <f t="shared" si="13"/>
        <v>11.853136744723908</v>
      </c>
      <c r="D33" s="12">
        <f t="shared" si="13"/>
        <v>11.696540425941986</v>
      </c>
      <c r="E33" s="12">
        <f t="shared" si="13"/>
        <v>11.600173460537729</v>
      </c>
      <c r="F33" s="12">
        <f t="shared" si="13"/>
        <v>11.527898236484534</v>
      </c>
      <c r="G33" s="12">
        <f t="shared" si="13"/>
        <v>11.580900067456875</v>
      </c>
      <c r="H33" s="12">
        <f t="shared" si="13"/>
        <v>9.8402717548424388</v>
      </c>
      <c r="I33" s="12">
        <f t="shared" si="13"/>
        <v>10.001686421894574</v>
      </c>
      <c r="J33" s="12">
        <f t="shared" si="13"/>
        <v>10.30885612412065</v>
      </c>
      <c r="K33" s="12">
        <f t="shared" si="13"/>
        <v>9.6872891972631781</v>
      </c>
      <c r="L33" s="12">
        <f t="shared" si="13"/>
        <v>10.185988243230222</v>
      </c>
      <c r="M33" s="12">
        <f t="shared" si="13"/>
        <v>10.142623108798304</v>
      </c>
      <c r="N33" s="12">
        <f t="shared" si="13"/>
        <v>10.172737785487135</v>
      </c>
      <c r="O33" s="12">
        <f t="shared" si="13"/>
        <v>11.768815649995181</v>
      </c>
      <c r="P33" s="12">
        <f t="shared" si="13"/>
        <v>12.154283511612219</v>
      </c>
      <c r="Q33" s="12">
        <f t="shared" si="13"/>
        <v>11.395393659053676</v>
      </c>
      <c r="R33" s="12">
        <f t="shared" si="13"/>
        <v>11.612219331213261</v>
      </c>
      <c r="S33" s="12">
        <f t="shared" si="13"/>
        <v>11.997687192830298</v>
      </c>
      <c r="T33" s="12">
        <f t="shared" si="13"/>
        <v>11.479714753782403</v>
      </c>
      <c r="U33" s="12">
        <f t="shared" si="13"/>
        <v>11.407439529729208</v>
      </c>
      <c r="V33" s="12">
        <f t="shared" si="13"/>
        <v>11.274934952298352</v>
      </c>
      <c r="W33" s="12">
        <f t="shared" si="13"/>
        <v>10.90633130962706</v>
      </c>
      <c r="X33" s="12">
        <f t="shared" si="13"/>
        <v>10.925604702707911</v>
      </c>
      <c r="Y33" s="12">
        <f t="shared" si="13"/>
        <v>11.346005589283994</v>
      </c>
      <c r="Z33" s="12">
        <f t="shared" si="13"/>
        <v>11.037631299990363</v>
      </c>
      <c r="AA33" s="12">
        <f t="shared" si="13"/>
        <v>11.276139539365905</v>
      </c>
      <c r="AB33" s="12">
        <f t="shared" si="13"/>
        <v>10.890671677748868</v>
      </c>
      <c r="AC33" s="12">
        <f t="shared" si="13"/>
        <v>10.882239568275995</v>
      </c>
      <c r="AD33" s="12">
        <f t="shared" si="13"/>
        <v>11.085814782692493</v>
      </c>
      <c r="AE33" s="12">
        <f t="shared" si="13"/>
        <v>12.320516526934567</v>
      </c>
      <c r="AF33" s="12">
        <f t="shared" si="13"/>
        <v>12.112122964247856</v>
      </c>
      <c r="AG33" s="12">
        <f t="shared" si="13"/>
        <v>12.078394526356366</v>
      </c>
      <c r="AH33" s="12">
        <f t="shared" si="13"/>
        <v>9.9884359641514902</v>
      </c>
      <c r="AI33" s="12">
        <f t="shared" si="13"/>
        <v>10.596752433265877</v>
      </c>
      <c r="AJ33" s="12">
        <f t="shared" si="13"/>
        <v>10.479907487713213</v>
      </c>
      <c r="AK33" s="12">
        <f t="shared" si="13"/>
        <v>10.057097427002024</v>
      </c>
      <c r="AL33" s="12">
        <f t="shared" si="13"/>
        <v>10.979811120747806</v>
      </c>
      <c r="AM33" s="12">
        <f t="shared" si="13"/>
        <v>11.152067071407922</v>
      </c>
      <c r="AN33" s="12">
        <f t="shared" si="13"/>
        <v>11.373711091837718</v>
      </c>
      <c r="AO33" s="12">
        <f t="shared" si="13"/>
        <v>11.937457839452636</v>
      </c>
      <c r="AP33" s="12">
        <f t="shared" si="13"/>
        <v>11.771224824130288</v>
      </c>
      <c r="AQ33" s="12">
        <f t="shared" si="13"/>
        <v>11.937457839452636</v>
      </c>
      <c r="AR33" s="12">
        <f t="shared" si="13"/>
        <v>10.472679965307892</v>
      </c>
      <c r="AS33" s="12">
        <f t="shared" si="13"/>
        <v>10.32692493013395</v>
      </c>
      <c r="AT33" s="12">
        <f t="shared" si="13"/>
        <v>10.175146959622241</v>
      </c>
      <c r="AU33" s="12">
        <f t="shared" ref="AU33:CK33" si="14">AU55/0.83016/10000</f>
        <v>11.438758793485592</v>
      </c>
      <c r="AV33" s="12">
        <f t="shared" si="14"/>
        <v>11.561626674376024</v>
      </c>
      <c r="AW33" s="12">
        <f t="shared" si="14"/>
        <v>10.967765250072274</v>
      </c>
      <c r="AX33" s="12">
        <f t="shared" si="14"/>
        <v>11.087019369760046</v>
      </c>
      <c r="AY33" s="12">
        <f t="shared" si="14"/>
        <v>10.700346921075456</v>
      </c>
      <c r="AZ33" s="12">
        <f t="shared" si="14"/>
        <v>10.247422183675436</v>
      </c>
      <c r="BA33" s="12">
        <f t="shared" si="14"/>
        <v>11.621856027753687</v>
      </c>
      <c r="BB33" s="12">
        <f t="shared" si="14"/>
        <v>11.517056952876555</v>
      </c>
      <c r="BC33" s="12">
        <f t="shared" si="14"/>
        <v>11.431531271080274</v>
      </c>
      <c r="BD33" s="12">
        <f t="shared" si="14"/>
        <v>11.791702804278692</v>
      </c>
      <c r="BE33" s="12">
        <f t="shared" si="14"/>
        <v>9.6138093861424299</v>
      </c>
      <c r="BF33" s="12">
        <f t="shared" si="14"/>
        <v>9.8029295557482889</v>
      </c>
      <c r="BG33" s="12">
        <f t="shared" si="14"/>
        <v>10.977401946612702</v>
      </c>
      <c r="BH33" s="12">
        <f t="shared" si="14"/>
        <v>10.913558832032379</v>
      </c>
      <c r="BI33" s="12">
        <f t="shared" si="14"/>
        <v>9.2512286788089035</v>
      </c>
      <c r="BJ33" s="12">
        <f t="shared" si="14"/>
        <v>11.058109280138769</v>
      </c>
      <c r="BK33" s="12">
        <f t="shared" si="14"/>
        <v>11.361665221162186</v>
      </c>
      <c r="BL33" s="12">
        <f t="shared" si="14"/>
        <v>11.621856027753687</v>
      </c>
      <c r="BM33" s="12">
        <f t="shared" si="14"/>
        <v>11.447190902958466</v>
      </c>
      <c r="BN33" s="12">
        <f t="shared" si="14"/>
        <v>11.272525778163244</v>
      </c>
      <c r="BO33" s="12">
        <f t="shared" si="14"/>
        <v>11.527898236484534</v>
      </c>
      <c r="BP33" s="12">
        <f t="shared" si="14"/>
        <v>11.419485400404742</v>
      </c>
      <c r="BQ33" s="12">
        <f t="shared" si="14"/>
        <v>11.130384504191962</v>
      </c>
      <c r="BR33" s="12">
        <f t="shared" si="14"/>
        <v>11.286980822973884</v>
      </c>
      <c r="BS33" s="12">
        <f t="shared" si="14"/>
        <v>11.829045003372844</v>
      </c>
      <c r="BT33" s="12">
        <f t="shared" si="14"/>
        <v>11.576081719186663</v>
      </c>
      <c r="BU33" s="12">
        <f t="shared" si="14"/>
        <v>11.756769779319649</v>
      </c>
      <c r="BV33" s="12">
        <f t="shared" si="14"/>
        <v>13.684109087404838</v>
      </c>
      <c r="BW33" s="12">
        <f t="shared" si="14"/>
        <v>10.997879926761106</v>
      </c>
      <c r="BX33" s="12">
        <f t="shared" si="14"/>
        <v>10.901512961356847</v>
      </c>
      <c r="BY33" s="12">
        <f t="shared" si="14"/>
        <v>10.96174231473451</v>
      </c>
      <c r="BZ33" s="12">
        <f t="shared" si="14"/>
        <v>10.96174231473451</v>
      </c>
      <c r="CA33" s="12">
        <f t="shared" si="14"/>
        <v>11.106292762840898</v>
      </c>
      <c r="CB33" s="12">
        <f t="shared" si="14"/>
        <v>10.29319649224246</v>
      </c>
      <c r="CC33" s="12">
        <f t="shared" si="14"/>
        <v>10.140213934663198</v>
      </c>
      <c r="CD33" s="12">
        <f t="shared" si="14"/>
        <v>10.169124024284475</v>
      </c>
      <c r="CE33" s="12">
        <f t="shared" si="14"/>
        <v>10.187192830297775</v>
      </c>
      <c r="CF33" s="12">
        <f t="shared" si="14"/>
        <v>10.089621277825961</v>
      </c>
      <c r="CG33" s="12">
        <f t="shared" si="14"/>
        <v>11.527898236484534</v>
      </c>
      <c r="CH33" s="12">
        <f t="shared" si="14"/>
        <v>11.503806495133469</v>
      </c>
      <c r="CI33" s="12">
        <f t="shared" si="14"/>
        <v>11.455623012431339</v>
      </c>
      <c r="CJ33" s="12">
        <f t="shared" si="14"/>
        <v>11.862773441264334</v>
      </c>
      <c r="CK33" s="12">
        <f t="shared" si="14"/>
        <v>9.8607497349908453</v>
      </c>
    </row>
    <row r="34" spans="1:91" s="3" customFormat="1" x14ac:dyDescent="0.25">
      <c r="A34" s="10" t="s">
        <v>29</v>
      </c>
      <c r="B34" s="12">
        <f t="shared" ref="B34:AT34" si="15">B66/0.77731/10000</f>
        <v>0.36317556701959325</v>
      </c>
      <c r="C34" s="12">
        <f t="shared" si="15"/>
        <v>0.3338436402464911</v>
      </c>
      <c r="D34" s="12">
        <f t="shared" si="15"/>
        <v>0.30181008863902437</v>
      </c>
      <c r="E34" s="12">
        <f t="shared" si="15"/>
        <v>0.35121122846740688</v>
      </c>
      <c r="F34" s="12">
        <f t="shared" si="15"/>
        <v>0.37578314957996167</v>
      </c>
      <c r="G34" s="12">
        <f t="shared" si="15"/>
        <v>0.39366533300742307</v>
      </c>
      <c r="H34" s="12">
        <f t="shared" si="15"/>
        <v>0.2004348329495311</v>
      </c>
      <c r="I34" s="12">
        <f t="shared" si="15"/>
        <v>0.19284455365298275</v>
      </c>
      <c r="J34" s="12">
        <f t="shared" si="15"/>
        <v>0.20223591617244088</v>
      </c>
      <c r="K34" s="12">
        <f t="shared" si="15"/>
        <v>0.27492248909701406</v>
      </c>
      <c r="L34" s="12">
        <f t="shared" si="15"/>
        <v>0.2096975466673528</v>
      </c>
      <c r="M34" s="12">
        <f t="shared" si="15"/>
        <v>0.20120672575934956</v>
      </c>
      <c r="N34" s="12">
        <f t="shared" si="15"/>
        <v>0.20107807695771315</v>
      </c>
      <c r="O34" s="12">
        <f t="shared" si="15"/>
        <v>0.24610515753045761</v>
      </c>
      <c r="P34" s="12">
        <f t="shared" si="15"/>
        <v>0.2470056991419125</v>
      </c>
      <c r="Q34" s="12">
        <f t="shared" si="15"/>
        <v>0.25292354401718747</v>
      </c>
      <c r="R34" s="12">
        <f t="shared" si="15"/>
        <v>0.24777759195173099</v>
      </c>
      <c r="S34" s="12">
        <f t="shared" si="15"/>
        <v>0.27016248343646682</v>
      </c>
      <c r="T34" s="12">
        <f t="shared" si="15"/>
        <v>0.30155279103575156</v>
      </c>
      <c r="U34" s="12">
        <f t="shared" si="15"/>
        <v>0.25150840719918699</v>
      </c>
      <c r="V34" s="12">
        <f t="shared" si="15"/>
        <v>0.26630301938737444</v>
      </c>
      <c r="W34" s="12">
        <f t="shared" si="15"/>
        <v>0.24739164554682175</v>
      </c>
      <c r="X34" s="12">
        <f t="shared" si="15"/>
        <v>0.24906407996809513</v>
      </c>
      <c r="Y34" s="12">
        <f t="shared" si="15"/>
        <v>0.19824780332171207</v>
      </c>
      <c r="Z34" s="12">
        <f t="shared" si="15"/>
        <v>0.19258725604970992</v>
      </c>
      <c r="AA34" s="12">
        <f t="shared" si="15"/>
        <v>0.2026218625773501</v>
      </c>
      <c r="AB34" s="12">
        <f t="shared" si="15"/>
        <v>0.18718400638098057</v>
      </c>
      <c r="AC34" s="12">
        <f t="shared" si="15"/>
        <v>0.19413104166934686</v>
      </c>
      <c r="AD34" s="12">
        <f t="shared" si="15"/>
        <v>0.2169018795589919</v>
      </c>
      <c r="AE34" s="12">
        <f t="shared" si="15"/>
        <v>0.82463881848940579</v>
      </c>
      <c r="AF34" s="12">
        <f t="shared" si="15"/>
        <v>0.70242245693481375</v>
      </c>
      <c r="AG34" s="12">
        <f t="shared" si="15"/>
        <v>0.60593585570750408</v>
      </c>
      <c r="AH34" s="12">
        <f t="shared" si="15"/>
        <v>0.278010060336288</v>
      </c>
      <c r="AI34" s="12">
        <f t="shared" si="15"/>
        <v>0.26784680500701136</v>
      </c>
      <c r="AJ34" s="12">
        <f t="shared" si="15"/>
        <v>0.25716895447118915</v>
      </c>
      <c r="AK34" s="12">
        <f t="shared" si="15"/>
        <v>0.24417542550591143</v>
      </c>
      <c r="AL34" s="12">
        <f t="shared" si="15"/>
        <v>6.0464936769113999E-2</v>
      </c>
      <c r="AM34" s="12">
        <f t="shared" si="15"/>
        <v>7.0628192098390608E-2</v>
      </c>
      <c r="AN34" s="12">
        <f t="shared" si="15"/>
        <v>7.0113596891844945E-2</v>
      </c>
      <c r="AO34" s="12">
        <f t="shared" si="15"/>
        <v>8.323577465875906E-2</v>
      </c>
      <c r="AP34" s="12">
        <f t="shared" si="15"/>
        <v>9.0954702756943825E-2</v>
      </c>
      <c r="AQ34" s="12">
        <f t="shared" si="15"/>
        <v>0.10472012453203999</v>
      </c>
      <c r="AR34" s="12">
        <f t="shared" si="15"/>
        <v>0.2096975466673528</v>
      </c>
      <c r="AS34" s="12">
        <f t="shared" si="15"/>
        <v>0.25330949042209672</v>
      </c>
      <c r="AT34" s="12">
        <f t="shared" si="15"/>
        <v>0.19052887522352729</v>
      </c>
      <c r="AU34" s="12">
        <f t="shared" ref="AU34:CK34" si="16">AU66/0.77731/10000</f>
        <v>0.22474945645881311</v>
      </c>
      <c r="AV34" s="12">
        <f t="shared" si="16"/>
        <v>0.21265646910499031</v>
      </c>
      <c r="AW34" s="12">
        <f t="shared" si="16"/>
        <v>0.22243377802935765</v>
      </c>
      <c r="AX34" s="12">
        <f t="shared" si="16"/>
        <v>0.21368565951808161</v>
      </c>
      <c r="AY34" s="12">
        <f t="shared" si="16"/>
        <v>0.22230512922772128</v>
      </c>
      <c r="AZ34" s="12">
        <f t="shared" si="16"/>
        <v>0.19811915452007564</v>
      </c>
      <c r="BA34" s="12">
        <f t="shared" si="16"/>
        <v>0.19245860724807351</v>
      </c>
      <c r="BB34" s="12">
        <f t="shared" si="16"/>
        <v>0.1883418455957083</v>
      </c>
      <c r="BC34" s="12">
        <f t="shared" si="16"/>
        <v>0.18319589353025179</v>
      </c>
      <c r="BD34" s="12">
        <f t="shared" si="16"/>
        <v>0.18178075671225125</v>
      </c>
      <c r="BE34" s="12">
        <f t="shared" si="16"/>
        <v>0.2135570107164452</v>
      </c>
      <c r="BF34" s="12">
        <f t="shared" si="16"/>
        <v>0.21329971311317236</v>
      </c>
      <c r="BG34" s="12">
        <f t="shared" si="16"/>
        <v>0.15926721642587899</v>
      </c>
      <c r="BH34" s="12">
        <f t="shared" si="16"/>
        <v>0.16338397807824423</v>
      </c>
      <c r="BI34" s="12">
        <f t="shared" si="16"/>
        <v>0.18010832229097787</v>
      </c>
      <c r="BJ34" s="12">
        <f t="shared" si="16"/>
        <v>0.23542730699463538</v>
      </c>
      <c r="BK34" s="12">
        <f t="shared" si="16"/>
        <v>0.25755490087609839</v>
      </c>
      <c r="BL34" s="12">
        <f t="shared" si="16"/>
        <v>0.20725321943626096</v>
      </c>
      <c r="BM34" s="12">
        <f t="shared" si="16"/>
        <v>0.21677323075735552</v>
      </c>
      <c r="BN34" s="12">
        <f t="shared" si="16"/>
        <v>0.22088999240972071</v>
      </c>
      <c r="BO34" s="12">
        <f t="shared" si="16"/>
        <v>0.22076134360808433</v>
      </c>
      <c r="BP34" s="12">
        <f t="shared" si="16"/>
        <v>0.21625863555080987</v>
      </c>
      <c r="BQ34" s="12">
        <f t="shared" si="16"/>
        <v>0.20699592183298815</v>
      </c>
      <c r="BR34" s="12">
        <f t="shared" si="16"/>
        <v>0.20300780898225934</v>
      </c>
      <c r="BS34" s="12">
        <f t="shared" si="16"/>
        <v>0.24571921112554837</v>
      </c>
      <c r="BT34" s="12">
        <f t="shared" si="16"/>
        <v>0.23555595579627178</v>
      </c>
      <c r="BU34" s="12">
        <f t="shared" si="16"/>
        <v>0.23954406864700059</v>
      </c>
      <c r="BV34" s="12">
        <f t="shared" si="16"/>
        <v>0.30361117186193415</v>
      </c>
      <c r="BW34" s="12">
        <f t="shared" si="16"/>
        <v>0.30232468384556999</v>
      </c>
      <c r="BX34" s="12">
        <f t="shared" si="16"/>
        <v>0.28199817318701681</v>
      </c>
      <c r="BY34" s="12">
        <f t="shared" si="16"/>
        <v>0.26398734095791904</v>
      </c>
      <c r="BZ34" s="12">
        <f t="shared" si="16"/>
        <v>0.25459597843846088</v>
      </c>
      <c r="CA34" s="12">
        <f t="shared" si="16"/>
        <v>0.26244355533828201</v>
      </c>
      <c r="CB34" s="12">
        <f t="shared" si="16"/>
        <v>0.28534304202956351</v>
      </c>
      <c r="CC34" s="12">
        <f t="shared" si="16"/>
        <v>0.28997439888847437</v>
      </c>
      <c r="CD34" s="12">
        <f t="shared" si="16"/>
        <v>0.28418520281483578</v>
      </c>
      <c r="CE34" s="12">
        <f t="shared" si="16"/>
        <v>0.28071168517065265</v>
      </c>
      <c r="CF34" s="12">
        <f t="shared" si="16"/>
        <v>0.28843061326883745</v>
      </c>
      <c r="CG34" s="12">
        <f t="shared" si="16"/>
        <v>0.15849532361606053</v>
      </c>
      <c r="CH34" s="12">
        <f t="shared" si="16"/>
        <v>0.181394810307342</v>
      </c>
      <c r="CI34" s="12">
        <f t="shared" si="16"/>
        <v>0.21870296278190171</v>
      </c>
      <c r="CJ34" s="12">
        <f t="shared" si="16"/>
        <v>0.19168671443825502</v>
      </c>
      <c r="CK34" s="12">
        <f t="shared" si="16"/>
        <v>0.37179503672923286</v>
      </c>
    </row>
    <row r="35" spans="1:91" s="3" customFormat="1" ht="15.75" x14ac:dyDescent="0.3">
      <c r="A35" s="1" t="s">
        <v>145</v>
      </c>
      <c r="B35" s="6">
        <f t="shared" ref="B35:AT35" si="17">B56/0.91441/10000</f>
        <v>0.57085989873251608</v>
      </c>
      <c r="C35" s="6">
        <f t="shared" si="17"/>
        <v>0.41010050196301445</v>
      </c>
      <c r="D35" s="6">
        <f t="shared" si="17"/>
        <v>0.42650452204153499</v>
      </c>
      <c r="E35" s="6">
        <f t="shared" si="17"/>
        <v>0.23731149046926434</v>
      </c>
      <c r="F35" s="6">
        <f t="shared" si="17"/>
        <v>0.32370599621613938</v>
      </c>
      <c r="G35" s="6">
        <f t="shared" si="17"/>
        <v>0.33573561094038784</v>
      </c>
      <c r="H35" s="6">
        <f t="shared" si="17"/>
        <v>0.39369648188449385</v>
      </c>
      <c r="I35" s="6">
        <f t="shared" si="17"/>
        <v>0.34765586553077943</v>
      </c>
      <c r="J35" s="6">
        <f t="shared" si="17"/>
        <v>0.36220076333373435</v>
      </c>
      <c r="K35" s="6">
        <f t="shared" si="17"/>
        <v>0.34885882700320425</v>
      </c>
      <c r="L35" s="6">
        <f t="shared" si="17"/>
        <v>0.33529817040496057</v>
      </c>
      <c r="M35" s="6">
        <f t="shared" si="17"/>
        <v>0.33420456906639257</v>
      </c>
      <c r="N35" s="6">
        <f t="shared" si="17"/>
        <v>0.32895528264126594</v>
      </c>
      <c r="O35" s="6">
        <f t="shared" si="17"/>
        <v>0.75677212628908264</v>
      </c>
      <c r="P35" s="6">
        <f t="shared" si="17"/>
        <v>0.46751457223783643</v>
      </c>
      <c r="Q35" s="6">
        <f t="shared" si="17"/>
        <v>0.73380649817915378</v>
      </c>
      <c r="R35" s="6">
        <f t="shared" si="17"/>
        <v>0.82785621329600512</v>
      </c>
      <c r="S35" s="6">
        <f t="shared" si="17"/>
        <v>0.69837381480954941</v>
      </c>
      <c r="T35" s="6">
        <f t="shared" si="17"/>
        <v>0.9153443203814482</v>
      </c>
      <c r="U35" s="6">
        <f t="shared" si="17"/>
        <v>0.46729585197012286</v>
      </c>
      <c r="V35" s="6">
        <f t="shared" si="17"/>
        <v>0.45286031430102475</v>
      </c>
      <c r="W35" s="6">
        <f t="shared" si="17"/>
        <v>0.5733751818112226</v>
      </c>
      <c r="X35" s="6">
        <f t="shared" si="17"/>
        <v>0.48599643485963634</v>
      </c>
      <c r="Y35" s="6">
        <f t="shared" si="17"/>
        <v>0.33212672652311331</v>
      </c>
      <c r="Z35" s="6">
        <f t="shared" si="17"/>
        <v>0.32676807996412988</v>
      </c>
      <c r="AA35" s="6">
        <f t="shared" si="17"/>
        <v>0.33081440491683167</v>
      </c>
      <c r="AB35" s="6">
        <f t="shared" si="17"/>
        <v>0.3070832558699052</v>
      </c>
      <c r="AC35" s="6">
        <f t="shared" si="17"/>
        <v>0.31112958082260694</v>
      </c>
      <c r="AD35" s="6">
        <f t="shared" si="17"/>
        <v>0.32687744009798669</v>
      </c>
      <c r="AE35" s="6">
        <f t="shared" si="17"/>
        <v>0.84644743605166184</v>
      </c>
      <c r="AF35" s="6">
        <f t="shared" si="17"/>
        <v>0.89456589494865546</v>
      </c>
      <c r="AG35" s="6">
        <f t="shared" si="17"/>
        <v>0.82676261195743705</v>
      </c>
      <c r="AH35" s="6">
        <f t="shared" si="17"/>
        <v>0.54975339289815295</v>
      </c>
      <c r="AI35" s="6">
        <f t="shared" si="17"/>
        <v>0.55631500092956121</v>
      </c>
      <c r="AJ35" s="6">
        <f t="shared" si="17"/>
        <v>0.53805185857547499</v>
      </c>
      <c r="AK35" s="6">
        <f t="shared" si="17"/>
        <v>0.49135508141861967</v>
      </c>
      <c r="AL35" s="6">
        <f t="shared" si="17"/>
        <v>0.41524042825428426</v>
      </c>
      <c r="AM35" s="6">
        <f t="shared" si="17"/>
        <v>0.42891044498638464</v>
      </c>
      <c r="AN35" s="6">
        <f t="shared" si="17"/>
        <v>0.41370938638028892</v>
      </c>
      <c r="AO35" s="6">
        <f t="shared" si="17"/>
        <v>0.45668791898601285</v>
      </c>
      <c r="AP35" s="6">
        <f t="shared" si="17"/>
        <v>0.4491420697498934</v>
      </c>
      <c r="AQ35" s="6">
        <f t="shared" si="17"/>
        <v>0.49004275981233802</v>
      </c>
      <c r="AR35" s="6">
        <f t="shared" si="17"/>
        <v>0.40211721219146773</v>
      </c>
      <c r="AS35" s="6">
        <f t="shared" si="17"/>
        <v>0.46106232434028499</v>
      </c>
      <c r="AT35" s="6">
        <f t="shared" si="17"/>
        <v>0.35082730941262674</v>
      </c>
      <c r="AU35" s="6">
        <f t="shared" ref="AU35:CK35" si="18">AU56/0.91441/10000</f>
        <v>0.59131024376373842</v>
      </c>
      <c r="AV35" s="6">
        <f t="shared" si="18"/>
        <v>0.57392198248050663</v>
      </c>
      <c r="AW35" s="6">
        <f t="shared" si="18"/>
        <v>0.53509913496134121</v>
      </c>
      <c r="AX35" s="6">
        <f t="shared" si="18"/>
        <v>0.51803895407967981</v>
      </c>
      <c r="AY35" s="6">
        <f t="shared" si="18"/>
        <v>0.52328824050480649</v>
      </c>
      <c r="AZ35" s="6">
        <f t="shared" si="18"/>
        <v>0.49387036449732613</v>
      </c>
      <c r="BA35" s="6">
        <f t="shared" si="18"/>
        <v>0.47407618026924464</v>
      </c>
      <c r="BB35" s="6">
        <f t="shared" si="18"/>
        <v>0.4504543913561751</v>
      </c>
      <c r="BC35" s="6">
        <f t="shared" si="18"/>
        <v>0.41622466945899539</v>
      </c>
      <c r="BD35" s="6">
        <f t="shared" si="18"/>
        <v>0.41349066611257529</v>
      </c>
      <c r="BE35" s="6">
        <f t="shared" si="18"/>
        <v>0.37674566113668922</v>
      </c>
      <c r="BF35" s="6">
        <f t="shared" si="18"/>
        <v>0.37116829430999226</v>
      </c>
      <c r="BG35" s="6">
        <f t="shared" si="18"/>
        <v>0.36548156734943843</v>
      </c>
      <c r="BH35" s="6">
        <f t="shared" si="18"/>
        <v>0.40135169125447012</v>
      </c>
      <c r="BI35" s="6">
        <f t="shared" si="18"/>
        <v>0.28739843177568047</v>
      </c>
      <c r="BJ35" s="6">
        <f t="shared" si="18"/>
        <v>0.39457136295534828</v>
      </c>
      <c r="BK35" s="6">
        <f t="shared" si="18"/>
        <v>0.41447490731728659</v>
      </c>
      <c r="BL35" s="6">
        <f t="shared" si="18"/>
        <v>0.38527575157751992</v>
      </c>
      <c r="BM35" s="6">
        <f t="shared" si="18"/>
        <v>0.38691615358537201</v>
      </c>
      <c r="BN35" s="6">
        <f t="shared" si="18"/>
        <v>0.3810107063571046</v>
      </c>
      <c r="BO35" s="6">
        <f t="shared" si="18"/>
        <v>0.39960192911276127</v>
      </c>
      <c r="BP35" s="6">
        <f t="shared" si="18"/>
        <v>0.3834166293019543</v>
      </c>
      <c r="BQ35" s="6">
        <f t="shared" si="18"/>
        <v>0.3864787130499448</v>
      </c>
      <c r="BR35" s="6">
        <f t="shared" si="18"/>
        <v>0.38669743331765838</v>
      </c>
      <c r="BS35" s="6">
        <f t="shared" si="18"/>
        <v>0.40638225741188305</v>
      </c>
      <c r="BT35" s="6">
        <f t="shared" si="18"/>
        <v>0.50644677989085862</v>
      </c>
      <c r="BU35" s="6">
        <f t="shared" si="18"/>
        <v>0.39118119880578739</v>
      </c>
      <c r="BV35" s="6">
        <f t="shared" si="18"/>
        <v>0.64522478975514264</v>
      </c>
      <c r="BW35" s="6">
        <f t="shared" si="18"/>
        <v>0.67475202589647965</v>
      </c>
      <c r="BX35" s="6">
        <f t="shared" si="18"/>
        <v>0.72177688345490543</v>
      </c>
      <c r="BY35" s="6">
        <f t="shared" si="18"/>
        <v>0.38866591572708087</v>
      </c>
      <c r="BZ35" s="6">
        <f t="shared" si="18"/>
        <v>0.38265110836495664</v>
      </c>
      <c r="CA35" s="6">
        <f t="shared" si="18"/>
        <v>0.37116829430999226</v>
      </c>
      <c r="CB35" s="6">
        <f t="shared" si="18"/>
        <v>0.74507059196640457</v>
      </c>
      <c r="CC35" s="6">
        <f t="shared" si="18"/>
        <v>0.75841252829693462</v>
      </c>
      <c r="CD35" s="6">
        <f t="shared" si="18"/>
        <v>0.71302807274636104</v>
      </c>
      <c r="CE35" s="6">
        <f t="shared" si="18"/>
        <v>0.72516704760446626</v>
      </c>
      <c r="CF35" s="6">
        <f t="shared" si="18"/>
        <v>0.77733183145416174</v>
      </c>
      <c r="CG35" s="6">
        <f t="shared" si="18"/>
        <v>0.67857963058146786</v>
      </c>
      <c r="CH35" s="6">
        <f t="shared" si="18"/>
        <v>0.55336227731542753</v>
      </c>
      <c r="CI35" s="6">
        <f t="shared" si="18"/>
        <v>0.74889819665139279</v>
      </c>
      <c r="CJ35" s="6">
        <f t="shared" si="18"/>
        <v>0.31998775166500804</v>
      </c>
      <c r="CK35" s="6">
        <f t="shared" si="18"/>
        <v>0.98970921140407486</v>
      </c>
    </row>
    <row r="36" spans="1:91" s="3" customFormat="1" x14ac:dyDescent="0.25">
      <c r="A36" s="13" t="s">
        <v>162</v>
      </c>
      <c r="B36" s="3">
        <v>757</v>
      </c>
      <c r="C36" s="3">
        <v>737</v>
      </c>
      <c r="D36" s="3">
        <v>798</v>
      </c>
      <c r="E36" s="3">
        <v>664</v>
      </c>
      <c r="F36" s="3">
        <v>737</v>
      </c>
      <c r="G36" s="3">
        <v>763</v>
      </c>
      <c r="H36" s="14">
        <v>208</v>
      </c>
      <c r="I36" s="14">
        <v>164.7</v>
      </c>
      <c r="J36" s="14">
        <v>167.6</v>
      </c>
      <c r="K36" s="14">
        <v>120.9</v>
      </c>
      <c r="L36" s="14">
        <v>119.9</v>
      </c>
      <c r="M36" s="14">
        <v>139.1</v>
      </c>
      <c r="N36" s="14">
        <v>155.69999999999999</v>
      </c>
      <c r="O36" s="14">
        <v>106.7</v>
      </c>
      <c r="P36" s="14">
        <v>141</v>
      </c>
      <c r="Q36" s="14">
        <v>157.1</v>
      </c>
      <c r="R36" s="14">
        <v>166</v>
      </c>
      <c r="S36" s="14">
        <v>173</v>
      </c>
      <c r="T36" s="14">
        <v>137</v>
      </c>
      <c r="U36" s="14">
        <v>117</v>
      </c>
      <c r="V36" s="14">
        <v>123.2</v>
      </c>
      <c r="W36" s="14">
        <v>161</v>
      </c>
      <c r="X36" s="14">
        <v>157.6</v>
      </c>
      <c r="Y36" s="14">
        <v>127.4</v>
      </c>
      <c r="Z36" s="14">
        <v>185</v>
      </c>
      <c r="AA36" s="14">
        <v>258.39999999999998</v>
      </c>
      <c r="AB36" s="14">
        <v>332</v>
      </c>
      <c r="AC36" s="14">
        <v>167</v>
      </c>
      <c r="AD36" s="14">
        <v>120</v>
      </c>
      <c r="AE36" s="3">
        <v>1022</v>
      </c>
      <c r="AF36" s="3">
        <v>913</v>
      </c>
      <c r="AG36" s="3">
        <v>759</v>
      </c>
      <c r="AH36" s="14">
        <v>167</v>
      </c>
      <c r="AI36" s="14">
        <v>126.6</v>
      </c>
      <c r="AJ36" s="14">
        <v>194</v>
      </c>
      <c r="AK36" s="14">
        <v>145.69999999999999</v>
      </c>
      <c r="AL36" s="15">
        <v>297</v>
      </c>
      <c r="AM36" s="15">
        <v>200</v>
      </c>
      <c r="AN36" s="15">
        <v>229</v>
      </c>
      <c r="AO36" s="15">
        <v>415</v>
      </c>
      <c r="AP36" s="15">
        <v>270</v>
      </c>
      <c r="AQ36" s="15">
        <v>341</v>
      </c>
      <c r="AR36" s="14">
        <v>68.2</v>
      </c>
      <c r="AS36" s="14">
        <v>35.200000000000003</v>
      </c>
      <c r="AT36" s="14">
        <v>103.3</v>
      </c>
      <c r="AU36" s="3">
        <v>111</v>
      </c>
      <c r="AV36" s="3">
        <v>120.5</v>
      </c>
      <c r="AW36" s="3">
        <v>131.4</v>
      </c>
      <c r="AX36" s="3">
        <v>139.6</v>
      </c>
      <c r="AY36" s="3">
        <v>103.3</v>
      </c>
      <c r="AZ36" s="3">
        <v>160.9</v>
      </c>
      <c r="BA36" s="14">
        <v>88.4</v>
      </c>
      <c r="BB36" s="14">
        <v>135.69999999999999</v>
      </c>
      <c r="BC36" s="14">
        <v>145.5</v>
      </c>
      <c r="BD36" s="14">
        <v>144.6</v>
      </c>
      <c r="BE36" s="14">
        <v>124</v>
      </c>
      <c r="BF36" s="14">
        <v>121.4</v>
      </c>
      <c r="BG36" s="3">
        <v>248</v>
      </c>
      <c r="BH36" s="3">
        <v>202</v>
      </c>
      <c r="BI36" s="3">
        <v>166</v>
      </c>
      <c r="BJ36" s="14">
        <v>130.69999999999999</v>
      </c>
      <c r="BK36" s="14">
        <v>114.4</v>
      </c>
      <c r="BL36" s="14">
        <v>201</v>
      </c>
      <c r="BM36" s="14">
        <v>146.6</v>
      </c>
      <c r="BN36" s="14">
        <v>131.80000000000001</v>
      </c>
      <c r="BO36" s="14">
        <v>160.4</v>
      </c>
      <c r="BP36" s="14">
        <v>105.5</v>
      </c>
      <c r="BQ36" s="14">
        <v>134.69999999999999</v>
      </c>
      <c r="BR36" s="14">
        <v>155</v>
      </c>
      <c r="BS36" s="14">
        <v>144.80000000000001</v>
      </c>
      <c r="BT36" s="14">
        <v>179.4</v>
      </c>
      <c r="BU36" s="14">
        <v>152.80000000000001</v>
      </c>
      <c r="BV36" s="14">
        <v>174</v>
      </c>
      <c r="BW36" s="14">
        <v>241</v>
      </c>
      <c r="BX36" s="14">
        <v>176.9</v>
      </c>
      <c r="BY36" s="14">
        <v>149</v>
      </c>
      <c r="BZ36" s="14">
        <v>209.3</v>
      </c>
      <c r="CA36" s="14">
        <v>144</v>
      </c>
      <c r="CB36" s="14">
        <v>163.19999999999999</v>
      </c>
      <c r="CC36" s="14">
        <v>165.7</v>
      </c>
      <c r="CD36" s="14">
        <v>132.6</v>
      </c>
      <c r="CE36" s="14">
        <v>110.4</v>
      </c>
      <c r="CF36" s="14">
        <v>172.4</v>
      </c>
      <c r="CG36" s="3">
        <v>145</v>
      </c>
      <c r="CH36" s="3">
        <v>160</v>
      </c>
      <c r="CI36" s="3">
        <v>107</v>
      </c>
      <c r="CJ36" s="3">
        <v>221</v>
      </c>
      <c r="CK36" s="14">
        <v>101</v>
      </c>
    </row>
    <row r="37" spans="1:91" s="3" customFormat="1" x14ac:dyDescent="0.25">
      <c r="A37" s="13" t="s">
        <v>28</v>
      </c>
      <c r="B37" s="3">
        <v>13.8</v>
      </c>
      <c r="C37" s="3">
        <v>19.3</v>
      </c>
      <c r="D37" s="3">
        <v>17.899999999999999</v>
      </c>
      <c r="E37" s="3">
        <v>13.8</v>
      </c>
      <c r="F37" s="14">
        <v>16</v>
      </c>
      <c r="G37" s="3">
        <v>13.4</v>
      </c>
      <c r="H37" s="14">
        <v>14.7</v>
      </c>
      <c r="I37" s="14">
        <v>19.600000000000001</v>
      </c>
      <c r="J37" s="14">
        <v>14</v>
      </c>
      <c r="K37" s="14">
        <v>16.600000000000001</v>
      </c>
      <c r="L37" s="14">
        <v>15.4</v>
      </c>
      <c r="M37" s="14">
        <v>17</v>
      </c>
      <c r="N37" s="14">
        <v>15.7</v>
      </c>
      <c r="O37" s="3">
        <v>17.600000000000001</v>
      </c>
      <c r="P37" s="3">
        <v>21.5</v>
      </c>
      <c r="Q37" s="3">
        <v>20.5</v>
      </c>
      <c r="R37" s="3">
        <v>21.9</v>
      </c>
      <c r="S37" s="3">
        <v>25.2</v>
      </c>
      <c r="T37" s="3">
        <v>22.6</v>
      </c>
      <c r="U37" s="3">
        <v>19.5</v>
      </c>
      <c r="V37" s="3">
        <v>21.3</v>
      </c>
      <c r="W37" s="3">
        <v>23.7</v>
      </c>
      <c r="X37" s="3">
        <v>20.3</v>
      </c>
      <c r="Y37" s="3">
        <v>12.8</v>
      </c>
      <c r="Z37" s="3">
        <v>11.2</v>
      </c>
      <c r="AA37" s="3">
        <v>13.1</v>
      </c>
      <c r="AB37" s="3">
        <v>14.9</v>
      </c>
      <c r="AC37" s="3">
        <v>12.4</v>
      </c>
      <c r="AD37" s="3">
        <v>10.7</v>
      </c>
      <c r="AE37" s="3">
        <v>16.600000000000001</v>
      </c>
      <c r="AF37" s="3">
        <v>24.3</v>
      </c>
      <c r="AG37" s="3">
        <v>24.9</v>
      </c>
      <c r="AH37" s="3">
        <v>29.3</v>
      </c>
      <c r="AI37" s="3">
        <v>28.4</v>
      </c>
      <c r="AJ37" s="3">
        <v>18.100000000000001</v>
      </c>
      <c r="AK37" s="3">
        <v>18.3</v>
      </c>
      <c r="AL37" s="3">
        <v>9.1</v>
      </c>
      <c r="AM37" s="3">
        <v>7.9</v>
      </c>
      <c r="AN37" s="3">
        <v>15.6</v>
      </c>
      <c r="AO37" s="3">
        <v>14.2</v>
      </c>
      <c r="AP37" s="3">
        <v>13.5</v>
      </c>
      <c r="AQ37" s="3">
        <v>17.3</v>
      </c>
      <c r="AR37" s="3">
        <v>11.1</v>
      </c>
      <c r="AS37" s="3">
        <v>14.6</v>
      </c>
      <c r="AT37" s="3">
        <v>10.3</v>
      </c>
      <c r="AU37" s="14">
        <v>18.100000000000001</v>
      </c>
      <c r="AV37" s="14">
        <v>19.899999999999999</v>
      </c>
      <c r="AW37" s="14">
        <v>24.2</v>
      </c>
      <c r="AX37" s="14">
        <v>23.9</v>
      </c>
      <c r="AY37" s="14">
        <v>19.600000000000001</v>
      </c>
      <c r="AZ37" s="14">
        <v>20.399999999999999</v>
      </c>
      <c r="BA37" s="14">
        <v>21</v>
      </c>
      <c r="BB37" s="14">
        <v>21.7</v>
      </c>
      <c r="BC37" s="14">
        <v>23.9</v>
      </c>
      <c r="BD37" s="14">
        <v>22.5</v>
      </c>
      <c r="BE37" s="14">
        <v>19</v>
      </c>
      <c r="BF37" s="14">
        <v>21.1</v>
      </c>
      <c r="BG37" s="3">
        <v>23.2</v>
      </c>
      <c r="BH37" s="3">
        <v>19.600000000000001</v>
      </c>
      <c r="BI37" s="3">
        <v>18.2</v>
      </c>
      <c r="BJ37" s="14">
        <v>19.399999999999999</v>
      </c>
      <c r="BK37" s="14">
        <v>21.4</v>
      </c>
      <c r="BL37" s="14">
        <v>24.8</v>
      </c>
      <c r="BM37" s="14">
        <v>20</v>
      </c>
      <c r="BN37" s="14">
        <v>24.2</v>
      </c>
      <c r="BO37" s="14">
        <v>21.4</v>
      </c>
      <c r="BP37" s="14">
        <v>21.7</v>
      </c>
      <c r="BQ37" s="14">
        <v>20.8</v>
      </c>
      <c r="BR37" s="14">
        <v>18.5</v>
      </c>
      <c r="BS37" s="3">
        <v>21.4</v>
      </c>
      <c r="BT37" s="3">
        <v>28.9</v>
      </c>
      <c r="BU37" s="3">
        <v>17.600000000000001</v>
      </c>
      <c r="BV37" s="3">
        <v>21.1</v>
      </c>
      <c r="BW37" s="3">
        <v>20.8</v>
      </c>
      <c r="BX37" s="3">
        <v>24.6</v>
      </c>
      <c r="BY37" s="3">
        <v>22.9</v>
      </c>
      <c r="BZ37" s="3">
        <v>23.6</v>
      </c>
      <c r="CA37" s="3">
        <v>18.3</v>
      </c>
      <c r="CB37" s="3">
        <v>16.3</v>
      </c>
      <c r="CC37" s="3">
        <v>18.3</v>
      </c>
      <c r="CD37" s="3">
        <v>25.1</v>
      </c>
      <c r="CE37" s="3">
        <v>20.8</v>
      </c>
      <c r="CF37" s="3">
        <v>19.5</v>
      </c>
      <c r="CG37" s="14">
        <v>9.6999999999999993</v>
      </c>
      <c r="CH37" s="14">
        <v>14.4</v>
      </c>
      <c r="CI37" s="14">
        <v>24.6</v>
      </c>
      <c r="CJ37" s="14">
        <v>10</v>
      </c>
      <c r="CK37" s="3">
        <v>28.7</v>
      </c>
    </row>
    <row r="38" spans="1:91" s="3" customFormat="1" x14ac:dyDescent="0.25">
      <c r="A38" s="13" t="s">
        <v>27</v>
      </c>
      <c r="B38" s="15">
        <v>29</v>
      </c>
      <c r="C38" s="15">
        <v>42</v>
      </c>
      <c r="D38" s="15">
        <v>24.8</v>
      </c>
      <c r="E38" s="15">
        <v>26</v>
      </c>
      <c r="F38" s="15">
        <v>35</v>
      </c>
      <c r="G38" s="15">
        <v>23</v>
      </c>
      <c r="H38" s="14">
        <v>42.6</v>
      </c>
      <c r="I38" s="14">
        <v>35.200000000000003</v>
      </c>
      <c r="J38" s="14">
        <v>33.799999999999997</v>
      </c>
      <c r="K38" s="14">
        <v>32.200000000000003</v>
      </c>
      <c r="L38" s="14">
        <v>45</v>
      </c>
      <c r="M38" s="14">
        <v>29</v>
      </c>
      <c r="N38" s="14">
        <v>44.7</v>
      </c>
      <c r="O38" s="15">
        <v>61</v>
      </c>
      <c r="P38" s="15">
        <v>56.8</v>
      </c>
      <c r="Q38" s="15">
        <v>65.099999999999994</v>
      </c>
      <c r="R38" s="15">
        <v>53</v>
      </c>
      <c r="S38" s="15">
        <v>45</v>
      </c>
      <c r="T38" s="15">
        <v>113</v>
      </c>
      <c r="U38" s="15">
        <v>44</v>
      </c>
      <c r="V38" s="15">
        <v>43</v>
      </c>
      <c r="W38" s="15">
        <v>49</v>
      </c>
      <c r="X38" s="15">
        <v>51</v>
      </c>
      <c r="Y38" s="3">
        <v>34.299999999999997</v>
      </c>
      <c r="Z38" s="3">
        <v>33.5</v>
      </c>
      <c r="AA38" s="3">
        <v>37.200000000000003</v>
      </c>
      <c r="AB38" s="3">
        <v>26.6</v>
      </c>
      <c r="AC38" s="3">
        <v>31.8</v>
      </c>
      <c r="AD38" s="3">
        <v>43.5</v>
      </c>
      <c r="AE38" s="14">
        <v>58.2</v>
      </c>
      <c r="AF38" s="14">
        <v>56.5</v>
      </c>
      <c r="AG38" s="14">
        <v>46.4</v>
      </c>
      <c r="AH38" s="3">
        <v>75.599999999999994</v>
      </c>
      <c r="AI38" s="3">
        <v>78.3</v>
      </c>
      <c r="AJ38" s="3">
        <v>64.7</v>
      </c>
      <c r="AK38" s="3">
        <v>55.4</v>
      </c>
      <c r="AL38" s="14">
        <v>60</v>
      </c>
      <c r="AM38" s="14">
        <v>43.3</v>
      </c>
      <c r="AN38" s="14">
        <v>45.2</v>
      </c>
      <c r="AO38" s="14">
        <v>50</v>
      </c>
      <c r="AP38" s="14">
        <v>47</v>
      </c>
      <c r="AQ38" s="14">
        <v>56</v>
      </c>
      <c r="AR38" s="14">
        <v>31.8</v>
      </c>
      <c r="AS38" s="14">
        <v>34.6</v>
      </c>
      <c r="AT38" s="14">
        <v>35.6</v>
      </c>
      <c r="AU38" s="14">
        <v>81.5</v>
      </c>
      <c r="AV38" s="14">
        <v>87.4</v>
      </c>
      <c r="AW38" s="14">
        <v>85.6</v>
      </c>
      <c r="AX38" s="14">
        <v>73.5</v>
      </c>
      <c r="AY38" s="14">
        <v>71.099999999999994</v>
      </c>
      <c r="AZ38" s="14">
        <v>75.3</v>
      </c>
      <c r="BA38" s="15">
        <v>74.900000000000006</v>
      </c>
      <c r="BB38" s="15">
        <v>79.2</v>
      </c>
      <c r="BC38" s="15">
        <v>87.6</v>
      </c>
      <c r="BD38" s="15">
        <v>76</v>
      </c>
      <c r="BE38" s="3">
        <v>61.7</v>
      </c>
      <c r="BF38" s="3">
        <v>68.900000000000006</v>
      </c>
      <c r="BG38" s="3">
        <v>92</v>
      </c>
      <c r="BH38" s="3">
        <v>118</v>
      </c>
      <c r="BI38" s="3">
        <v>75</v>
      </c>
      <c r="BJ38" s="14">
        <v>68.2</v>
      </c>
      <c r="BK38" s="14">
        <v>77.400000000000006</v>
      </c>
      <c r="BL38" s="14">
        <v>81</v>
      </c>
      <c r="BM38" s="14">
        <v>66.099999999999994</v>
      </c>
      <c r="BN38" s="14">
        <v>77.599999999999994</v>
      </c>
      <c r="BO38" s="14">
        <v>74.7</v>
      </c>
      <c r="BP38" s="14">
        <v>73.5</v>
      </c>
      <c r="BQ38" s="14">
        <v>73</v>
      </c>
      <c r="BR38" s="14">
        <v>110</v>
      </c>
      <c r="BS38" s="3">
        <v>87</v>
      </c>
      <c r="BT38" s="3">
        <v>114</v>
      </c>
      <c r="BU38" s="3">
        <v>84</v>
      </c>
      <c r="BV38" s="15">
        <v>121.5</v>
      </c>
      <c r="BW38" s="3">
        <v>114</v>
      </c>
      <c r="BX38" s="3">
        <v>93</v>
      </c>
      <c r="BY38" s="3">
        <v>107</v>
      </c>
      <c r="BZ38" s="3">
        <v>101</v>
      </c>
      <c r="CA38" s="3">
        <v>81</v>
      </c>
      <c r="CB38" s="14">
        <v>69.599999999999994</v>
      </c>
      <c r="CC38" s="14">
        <v>62</v>
      </c>
      <c r="CD38" s="14">
        <v>70.8</v>
      </c>
      <c r="CE38" s="14">
        <v>60</v>
      </c>
      <c r="CF38" s="14">
        <v>52.8</v>
      </c>
      <c r="CG38" s="3">
        <v>107</v>
      </c>
      <c r="CH38" s="3">
        <v>76</v>
      </c>
      <c r="CI38" s="3">
        <v>114</v>
      </c>
      <c r="CJ38" s="3">
        <v>75</v>
      </c>
      <c r="CK38" s="14">
        <v>118</v>
      </c>
    </row>
    <row r="39" spans="1:91" s="3" customFormat="1" x14ac:dyDescent="0.25">
      <c r="A39" s="13" t="s">
        <v>26</v>
      </c>
      <c r="B39" s="3">
        <v>3540</v>
      </c>
      <c r="C39" s="3">
        <v>2210</v>
      </c>
      <c r="D39" s="3">
        <v>1442</v>
      </c>
      <c r="E39" s="3">
        <v>732</v>
      </c>
      <c r="F39" s="3">
        <v>1870</v>
      </c>
      <c r="G39" s="3">
        <v>2105</v>
      </c>
      <c r="H39" s="14">
        <v>664</v>
      </c>
      <c r="I39" s="14">
        <v>318.8</v>
      </c>
      <c r="J39" s="14">
        <v>251.4</v>
      </c>
      <c r="K39" s="14">
        <v>599.70000000000005</v>
      </c>
      <c r="L39" s="14">
        <v>535</v>
      </c>
      <c r="M39" s="14">
        <v>494</v>
      </c>
      <c r="N39" s="14">
        <v>508</v>
      </c>
      <c r="O39" s="14">
        <v>178</v>
      </c>
      <c r="P39" s="14">
        <v>237</v>
      </c>
      <c r="Q39" s="14">
        <v>168</v>
      </c>
      <c r="R39" s="14">
        <v>94.9</v>
      </c>
      <c r="S39" s="14">
        <v>152.80000000000001</v>
      </c>
      <c r="T39" s="14">
        <v>42.4</v>
      </c>
      <c r="U39" s="14">
        <v>227</v>
      </c>
      <c r="V39" s="14">
        <v>251</v>
      </c>
      <c r="W39" s="14">
        <v>144</v>
      </c>
      <c r="X39" s="14">
        <v>228.1</v>
      </c>
      <c r="Y39" s="14">
        <v>264</v>
      </c>
      <c r="Z39" s="14">
        <v>113.6</v>
      </c>
      <c r="AA39" s="14">
        <v>66.5</v>
      </c>
      <c r="AB39" s="14">
        <v>94.2</v>
      </c>
      <c r="AC39" s="14">
        <v>76.8</v>
      </c>
      <c r="AD39" s="14">
        <v>172.3</v>
      </c>
      <c r="AE39" s="3">
        <v>2400</v>
      </c>
      <c r="AF39" s="3">
        <v>2323</v>
      </c>
      <c r="AG39" s="3">
        <v>2490</v>
      </c>
      <c r="AH39" s="3">
        <v>274.89999999999998</v>
      </c>
      <c r="AI39" s="3">
        <v>250.2</v>
      </c>
      <c r="AJ39" s="3">
        <v>210.7</v>
      </c>
      <c r="AK39" s="3">
        <v>92.1</v>
      </c>
      <c r="AL39" s="3">
        <v>256</v>
      </c>
      <c r="AM39" s="3">
        <v>237</v>
      </c>
      <c r="AN39" s="3">
        <v>184</v>
      </c>
      <c r="AO39" s="3">
        <v>135</v>
      </c>
      <c r="AP39" s="3">
        <v>307</v>
      </c>
      <c r="AQ39" s="3">
        <v>332</v>
      </c>
      <c r="AR39" s="3">
        <v>206.3</v>
      </c>
      <c r="AS39" s="3">
        <v>70.2</v>
      </c>
      <c r="AT39" s="3">
        <v>206.9</v>
      </c>
      <c r="AU39" s="14">
        <v>144</v>
      </c>
      <c r="AV39" s="14">
        <v>145</v>
      </c>
      <c r="AW39" s="14">
        <v>110</v>
      </c>
      <c r="AX39" s="14">
        <v>110.2</v>
      </c>
      <c r="AY39" s="14">
        <v>91.1</v>
      </c>
      <c r="AZ39" s="14">
        <v>90</v>
      </c>
      <c r="BA39" s="14">
        <v>231.3</v>
      </c>
      <c r="BB39" s="14">
        <v>209.6</v>
      </c>
      <c r="BC39" s="14">
        <v>103.2</v>
      </c>
      <c r="BD39" s="14">
        <v>310.3</v>
      </c>
      <c r="BE39" s="3">
        <v>294.60000000000002</v>
      </c>
      <c r="BF39" s="3">
        <v>271.2</v>
      </c>
      <c r="BG39" s="3">
        <v>413</v>
      </c>
      <c r="BH39" s="3">
        <v>324</v>
      </c>
      <c r="BI39" s="3">
        <v>241</v>
      </c>
      <c r="BJ39" s="3">
        <v>682</v>
      </c>
      <c r="BK39" s="3">
        <v>741</v>
      </c>
      <c r="BL39" s="3">
        <v>593</v>
      </c>
      <c r="BM39" s="3">
        <v>651</v>
      </c>
      <c r="BN39" s="3">
        <v>616</v>
      </c>
      <c r="BO39" s="3">
        <v>661</v>
      </c>
      <c r="BP39" s="3">
        <v>589</v>
      </c>
      <c r="BQ39" s="3">
        <v>595</v>
      </c>
      <c r="BR39" s="3">
        <v>556</v>
      </c>
      <c r="BS39" s="14">
        <v>253</v>
      </c>
      <c r="BT39" s="14">
        <v>157.4</v>
      </c>
      <c r="BU39" s="14">
        <v>222</v>
      </c>
      <c r="BV39" s="14">
        <v>149.9</v>
      </c>
      <c r="BW39" s="14">
        <v>60</v>
      </c>
      <c r="BX39" s="14">
        <v>44.6</v>
      </c>
      <c r="BY39" s="14">
        <v>243.1</v>
      </c>
      <c r="BZ39" s="14">
        <v>253.8</v>
      </c>
      <c r="CA39" s="14">
        <v>335</v>
      </c>
      <c r="CB39" s="14">
        <v>131.6</v>
      </c>
      <c r="CC39" s="14">
        <v>100.5</v>
      </c>
      <c r="CD39" s="14">
        <v>141.1</v>
      </c>
      <c r="CE39" s="14">
        <v>127.5</v>
      </c>
      <c r="CF39" s="14">
        <v>97.8</v>
      </c>
      <c r="CG39" s="14">
        <v>121.1</v>
      </c>
      <c r="CH39" s="14">
        <v>194</v>
      </c>
      <c r="CI39" s="14">
        <v>121.8</v>
      </c>
      <c r="CJ39" s="14">
        <v>137.5</v>
      </c>
      <c r="CK39" s="3">
        <v>49.2</v>
      </c>
    </row>
    <row r="40" spans="1:91" s="3" customFormat="1" x14ac:dyDescent="0.25">
      <c r="A40" s="13" t="s">
        <v>25</v>
      </c>
      <c r="B40" s="3">
        <v>57.4</v>
      </c>
      <c r="C40" s="3">
        <v>50.8</v>
      </c>
      <c r="D40" s="3">
        <v>45</v>
      </c>
      <c r="E40" s="3">
        <v>51.1</v>
      </c>
      <c r="F40" s="3">
        <v>43.9</v>
      </c>
      <c r="G40" s="3">
        <v>52.7</v>
      </c>
      <c r="H40" s="14">
        <v>14.59</v>
      </c>
      <c r="I40" s="14">
        <v>13.65</v>
      </c>
      <c r="J40" s="14">
        <v>13.55</v>
      </c>
      <c r="K40" s="14">
        <v>33.799999999999997</v>
      </c>
      <c r="L40" s="14">
        <v>14.02</v>
      </c>
      <c r="M40" s="14">
        <v>13.81</v>
      </c>
      <c r="N40" s="14">
        <v>13.41</v>
      </c>
      <c r="O40" s="14">
        <v>64.7</v>
      </c>
      <c r="P40" s="14">
        <v>49.4</v>
      </c>
      <c r="Q40" s="14">
        <v>47.5</v>
      </c>
      <c r="R40" s="14">
        <v>50.3</v>
      </c>
      <c r="S40" s="14">
        <v>39.1</v>
      </c>
      <c r="T40" s="14">
        <v>59.9</v>
      </c>
      <c r="U40" s="14">
        <v>45.96</v>
      </c>
      <c r="V40" s="14">
        <v>47.4</v>
      </c>
      <c r="W40" s="14">
        <v>43</v>
      </c>
      <c r="X40" s="14">
        <v>42.9</v>
      </c>
      <c r="Y40" s="14">
        <v>25.93</v>
      </c>
      <c r="Z40" s="14">
        <v>22.98</v>
      </c>
      <c r="AA40" s="14">
        <v>24.13</v>
      </c>
      <c r="AB40" s="14">
        <v>21.93</v>
      </c>
      <c r="AC40" s="14">
        <v>25.46</v>
      </c>
      <c r="AD40" s="14">
        <v>28.1</v>
      </c>
      <c r="AE40" s="14">
        <v>38.299999999999997</v>
      </c>
      <c r="AF40" s="14">
        <v>32.700000000000003</v>
      </c>
      <c r="AG40" s="14">
        <v>56</v>
      </c>
      <c r="AH40" s="14">
        <v>43.9</v>
      </c>
      <c r="AI40" s="14">
        <v>41.01</v>
      </c>
      <c r="AJ40" s="14">
        <v>36.700000000000003</v>
      </c>
      <c r="AK40" s="14">
        <v>39.659999999999997</v>
      </c>
      <c r="AL40" s="14">
        <v>25.8</v>
      </c>
      <c r="AM40" s="14">
        <v>32.200000000000003</v>
      </c>
      <c r="AN40" s="14">
        <v>28.5</v>
      </c>
      <c r="AO40" s="14">
        <v>23.5</v>
      </c>
      <c r="AP40" s="14">
        <v>31</v>
      </c>
      <c r="AQ40" s="14">
        <v>35.4</v>
      </c>
      <c r="AR40" s="14">
        <v>41.17</v>
      </c>
      <c r="AS40" s="14">
        <v>51.42</v>
      </c>
      <c r="AT40" s="14">
        <v>35.840000000000003</v>
      </c>
      <c r="AU40" s="16">
        <v>45.6</v>
      </c>
      <c r="AV40" s="16">
        <v>32.1</v>
      </c>
      <c r="AW40" s="16">
        <v>46.84</v>
      </c>
      <c r="AX40" s="16">
        <v>40.799999999999997</v>
      </c>
      <c r="AY40" s="16">
        <v>50.03</v>
      </c>
      <c r="AZ40" s="16">
        <v>42.45</v>
      </c>
      <c r="BA40" s="14">
        <v>17.989999999999998</v>
      </c>
      <c r="BB40" s="14">
        <v>44.56</v>
      </c>
      <c r="BC40" s="14">
        <v>33</v>
      </c>
      <c r="BD40" s="14">
        <v>15.84</v>
      </c>
      <c r="BE40" s="14">
        <v>32.369999999999997</v>
      </c>
      <c r="BF40" s="14">
        <v>30.15</v>
      </c>
      <c r="BG40" s="14">
        <v>25.3</v>
      </c>
      <c r="BH40" s="14">
        <v>21.5</v>
      </c>
      <c r="BI40" s="14">
        <v>23.12</v>
      </c>
      <c r="BJ40" s="14">
        <v>33.4</v>
      </c>
      <c r="BK40" s="14">
        <v>43.7</v>
      </c>
      <c r="BL40" s="14">
        <v>28.1</v>
      </c>
      <c r="BM40" s="14">
        <v>34.9</v>
      </c>
      <c r="BN40" s="14">
        <v>32</v>
      </c>
      <c r="BO40" s="14">
        <v>35.299999999999997</v>
      </c>
      <c r="BP40" s="14">
        <v>29.5</v>
      </c>
      <c r="BQ40" s="14">
        <v>32.799999999999997</v>
      </c>
      <c r="BR40" s="14">
        <v>33</v>
      </c>
      <c r="BS40" s="14">
        <v>31.2</v>
      </c>
      <c r="BT40" s="14">
        <v>34.68</v>
      </c>
      <c r="BU40" s="14">
        <v>29.74</v>
      </c>
      <c r="BV40" s="14">
        <v>40.299999999999997</v>
      </c>
      <c r="BW40" s="14">
        <v>59</v>
      </c>
      <c r="BX40" s="14">
        <v>47.3</v>
      </c>
      <c r="BY40" s="14">
        <v>30.38</v>
      </c>
      <c r="BZ40" s="14">
        <v>40.35</v>
      </c>
      <c r="CA40" s="14">
        <v>30.8</v>
      </c>
      <c r="CB40" s="14">
        <v>82.5</v>
      </c>
      <c r="CC40" s="14">
        <v>89.43</v>
      </c>
      <c r="CD40" s="14">
        <v>73.05</v>
      </c>
      <c r="CE40" s="14">
        <v>63.9</v>
      </c>
      <c r="CF40" s="14">
        <v>94.7</v>
      </c>
      <c r="CG40" s="3">
        <v>27.7</v>
      </c>
      <c r="CH40" s="3">
        <v>24.2</v>
      </c>
      <c r="CI40" s="3">
        <v>75.599999999999994</v>
      </c>
      <c r="CJ40" s="3">
        <v>17.2</v>
      </c>
      <c r="CK40" s="14">
        <v>153</v>
      </c>
    </row>
    <row r="41" spans="1:91" s="3" customFormat="1" x14ac:dyDescent="0.25">
      <c r="A41" s="13" t="s">
        <v>24</v>
      </c>
      <c r="B41" s="3">
        <v>38.5</v>
      </c>
      <c r="C41" s="3">
        <v>29.9</v>
      </c>
      <c r="D41" s="3">
        <v>29.8</v>
      </c>
      <c r="E41" s="3">
        <v>44.5</v>
      </c>
      <c r="F41" s="3">
        <v>31.5</v>
      </c>
      <c r="G41" s="3">
        <v>31.4</v>
      </c>
      <c r="H41" s="14">
        <v>41</v>
      </c>
      <c r="I41" s="14">
        <v>38.1</v>
      </c>
      <c r="J41" s="14">
        <v>36.549999999999997</v>
      </c>
      <c r="K41" s="14">
        <v>113.9</v>
      </c>
      <c r="L41" s="14">
        <v>39.6</v>
      </c>
      <c r="M41" s="14">
        <v>39.700000000000003</v>
      </c>
      <c r="N41" s="14">
        <v>35.9</v>
      </c>
      <c r="O41" s="14">
        <v>95.4</v>
      </c>
      <c r="P41" s="14">
        <v>83.5</v>
      </c>
      <c r="Q41" s="14">
        <v>78.5</v>
      </c>
      <c r="R41" s="14">
        <v>86.1</v>
      </c>
      <c r="S41" s="14">
        <v>54</v>
      </c>
      <c r="T41" s="14">
        <v>151</v>
      </c>
      <c r="U41" s="14">
        <v>97</v>
      </c>
      <c r="V41" s="14">
        <v>86.9</v>
      </c>
      <c r="W41" s="14">
        <v>93.9</v>
      </c>
      <c r="X41" s="14">
        <v>95.3</v>
      </c>
      <c r="Y41" s="14">
        <v>46.9</v>
      </c>
      <c r="Z41" s="14">
        <v>35.799999999999997</v>
      </c>
      <c r="AA41" s="14">
        <v>27.73</v>
      </c>
      <c r="AB41" s="14">
        <v>35.299999999999997</v>
      </c>
      <c r="AC41" s="14">
        <v>43.3</v>
      </c>
      <c r="AD41" s="14">
        <v>39</v>
      </c>
      <c r="AE41" s="14">
        <v>42</v>
      </c>
      <c r="AF41" s="14">
        <v>35.200000000000003</v>
      </c>
      <c r="AG41" s="14">
        <v>33.6</v>
      </c>
      <c r="AH41" s="3">
        <v>126.8</v>
      </c>
      <c r="AI41" s="3">
        <v>105.5</v>
      </c>
      <c r="AJ41" s="3">
        <v>89.9</v>
      </c>
      <c r="AK41" s="3">
        <v>80.400000000000006</v>
      </c>
      <c r="AL41" s="14">
        <v>23</v>
      </c>
      <c r="AM41" s="14">
        <v>33</v>
      </c>
      <c r="AN41" s="14">
        <v>25.5</v>
      </c>
      <c r="AO41" s="14">
        <v>22.3</v>
      </c>
      <c r="AP41" s="14">
        <v>48.7</v>
      </c>
      <c r="AQ41" s="14">
        <v>56.5</v>
      </c>
      <c r="AR41" s="14">
        <v>46.2</v>
      </c>
      <c r="AS41" s="14">
        <v>51.7</v>
      </c>
      <c r="AT41" s="14">
        <v>46.2</v>
      </c>
      <c r="AU41" s="14">
        <v>107.5</v>
      </c>
      <c r="AV41" s="14">
        <v>73.7</v>
      </c>
      <c r="AW41" s="14">
        <v>116.4</v>
      </c>
      <c r="AX41" s="14">
        <v>91</v>
      </c>
      <c r="AY41" s="14">
        <v>120.8</v>
      </c>
      <c r="AZ41" s="14">
        <v>110.6</v>
      </c>
      <c r="BA41" s="3">
        <v>42.5</v>
      </c>
      <c r="BB41" s="3">
        <v>186.5</v>
      </c>
      <c r="BC41" s="3">
        <v>108.9</v>
      </c>
      <c r="BD41" s="3">
        <v>48.7</v>
      </c>
      <c r="BE41" s="3">
        <v>136.80000000000001</v>
      </c>
      <c r="BF41" s="3">
        <v>111.7</v>
      </c>
      <c r="BG41" s="14">
        <v>70.900000000000006</v>
      </c>
      <c r="BH41" s="14">
        <v>56</v>
      </c>
      <c r="BI41" s="14">
        <v>71.7</v>
      </c>
      <c r="BJ41" s="3">
        <v>122.7</v>
      </c>
      <c r="BK41" s="3">
        <v>151.19999999999999</v>
      </c>
      <c r="BL41" s="3">
        <v>82.3</v>
      </c>
      <c r="BM41" s="3">
        <v>111.8</v>
      </c>
      <c r="BN41" s="3">
        <v>97.4</v>
      </c>
      <c r="BO41" s="3">
        <v>120.8</v>
      </c>
      <c r="BP41" s="3">
        <v>74.400000000000006</v>
      </c>
      <c r="BQ41" s="3">
        <v>94.4</v>
      </c>
      <c r="BR41" s="3">
        <v>107.7</v>
      </c>
      <c r="BS41" s="14">
        <v>73.900000000000006</v>
      </c>
      <c r="BT41" s="14">
        <v>99.8</v>
      </c>
      <c r="BU41" s="14">
        <v>81.2</v>
      </c>
      <c r="BV41" s="14">
        <v>130</v>
      </c>
      <c r="BW41" s="14">
        <v>160.6</v>
      </c>
      <c r="BX41" s="14">
        <v>116.8</v>
      </c>
      <c r="BY41" s="14">
        <v>78.900000000000006</v>
      </c>
      <c r="BZ41" s="14">
        <v>172.7</v>
      </c>
      <c r="CA41" s="14">
        <v>83.4</v>
      </c>
      <c r="CB41" s="14">
        <v>220</v>
      </c>
      <c r="CC41" s="14">
        <v>212.9</v>
      </c>
      <c r="CD41" s="14">
        <v>202.8</v>
      </c>
      <c r="CE41" s="14">
        <v>174.2</v>
      </c>
      <c r="CF41" s="14">
        <v>218.3</v>
      </c>
      <c r="CG41" s="14">
        <v>51.9</v>
      </c>
      <c r="CH41" s="14">
        <v>36.1</v>
      </c>
      <c r="CI41" s="14">
        <v>231.6</v>
      </c>
      <c r="CJ41" s="14">
        <v>10.4</v>
      </c>
      <c r="CK41" s="14">
        <v>346</v>
      </c>
    </row>
    <row r="42" spans="1:91" s="3" customFormat="1" x14ac:dyDescent="0.25">
      <c r="A42" s="13" t="s">
        <v>23</v>
      </c>
      <c r="B42" s="14">
        <v>57.4</v>
      </c>
      <c r="C42" s="14">
        <v>100.9</v>
      </c>
      <c r="D42" s="14">
        <v>88.6</v>
      </c>
      <c r="E42" s="14">
        <v>119.6</v>
      </c>
      <c r="F42" s="14">
        <v>86.1</v>
      </c>
      <c r="G42" s="14">
        <v>93.6</v>
      </c>
      <c r="H42" s="17">
        <v>2.69</v>
      </c>
      <c r="I42" s="17">
        <v>2.15</v>
      </c>
      <c r="J42" s="17">
        <v>1.95</v>
      </c>
      <c r="K42" s="17">
        <v>1.8919999999999999</v>
      </c>
      <c r="L42" s="17">
        <v>2.84</v>
      </c>
      <c r="M42" s="17">
        <v>2.73</v>
      </c>
      <c r="N42" s="17">
        <v>3.093</v>
      </c>
      <c r="O42" s="17">
        <v>0.61</v>
      </c>
      <c r="P42" s="17">
        <v>0.95</v>
      </c>
      <c r="Q42" s="17">
        <v>2.2999999999999998</v>
      </c>
      <c r="R42" s="17">
        <v>0.95499999999999996</v>
      </c>
      <c r="S42" s="17">
        <v>0.98199999999999998</v>
      </c>
      <c r="T42" s="17">
        <v>0.78</v>
      </c>
      <c r="U42" s="17">
        <v>0.52400000000000002</v>
      </c>
      <c r="V42" s="17">
        <v>0.85</v>
      </c>
      <c r="W42" s="17">
        <v>0.73799999999999999</v>
      </c>
      <c r="X42" s="17">
        <v>1.48</v>
      </c>
      <c r="Y42" s="17">
        <v>1.3919999999999999</v>
      </c>
      <c r="Z42" s="17">
        <v>1.145</v>
      </c>
      <c r="AA42" s="17">
        <v>0.97099999999999997</v>
      </c>
      <c r="AB42" s="17">
        <v>1.33</v>
      </c>
      <c r="AC42" s="17">
        <v>1.36</v>
      </c>
      <c r="AD42" s="17">
        <v>1.2430000000000001</v>
      </c>
      <c r="AE42" s="14">
        <v>50.3</v>
      </c>
      <c r="AF42" s="14">
        <v>39.700000000000003</v>
      </c>
      <c r="AG42" s="14">
        <v>54.2</v>
      </c>
      <c r="AH42" s="17">
        <v>0.55100000000000005</v>
      </c>
      <c r="AI42" s="17">
        <v>0.50900000000000001</v>
      </c>
      <c r="AJ42" s="17">
        <v>0.59699999999999998</v>
      </c>
      <c r="AK42" s="17">
        <v>0.56999999999999995</v>
      </c>
      <c r="AL42" s="17">
        <v>1.78</v>
      </c>
      <c r="AM42" s="17">
        <v>1.27</v>
      </c>
      <c r="AN42" s="17">
        <v>2.0499999999999998</v>
      </c>
      <c r="AO42" s="17">
        <v>1.34</v>
      </c>
      <c r="AP42" s="17">
        <v>1.5029999999999999</v>
      </c>
      <c r="AQ42" s="17">
        <v>2.42</v>
      </c>
      <c r="AR42" s="17">
        <v>0.61099999999999999</v>
      </c>
      <c r="AS42" s="17">
        <v>0.253</v>
      </c>
      <c r="AT42" s="17">
        <v>0.63900000000000001</v>
      </c>
      <c r="AU42" s="17">
        <v>0.36199999999999999</v>
      </c>
      <c r="AV42" s="17">
        <v>0.51400000000000001</v>
      </c>
      <c r="AW42" s="17">
        <v>0.21199999999999999</v>
      </c>
      <c r="AX42" s="17">
        <v>0.40300000000000002</v>
      </c>
      <c r="AY42" s="17">
        <v>0.13800000000000001</v>
      </c>
      <c r="AZ42" s="17">
        <v>0.374</v>
      </c>
      <c r="BA42" s="17">
        <v>4.41</v>
      </c>
      <c r="BB42" s="17">
        <v>2.5099999999999998</v>
      </c>
      <c r="BC42" s="17">
        <v>1.3520000000000001</v>
      </c>
      <c r="BD42" s="17">
        <v>4.74</v>
      </c>
      <c r="BE42" s="17">
        <v>0.57299999999999995</v>
      </c>
      <c r="BF42" s="17">
        <v>0.872</v>
      </c>
      <c r="BG42" s="14">
        <v>1.8</v>
      </c>
      <c r="BH42" s="14">
        <v>1.78</v>
      </c>
      <c r="BI42" s="14">
        <v>4.66</v>
      </c>
      <c r="BJ42" s="17">
        <v>0.64100000000000001</v>
      </c>
      <c r="BK42" s="17">
        <v>0.54700000000000004</v>
      </c>
      <c r="BL42" s="17">
        <v>0.86</v>
      </c>
      <c r="BM42" s="17">
        <v>0.62</v>
      </c>
      <c r="BN42" s="17">
        <v>1.43</v>
      </c>
      <c r="BO42" s="17">
        <v>1.02</v>
      </c>
      <c r="BP42" s="17">
        <v>1.26</v>
      </c>
      <c r="BQ42" s="17">
        <v>0.68500000000000005</v>
      </c>
      <c r="BR42" s="17">
        <v>0.87</v>
      </c>
      <c r="BS42" s="17">
        <v>0.91</v>
      </c>
      <c r="BT42" s="17">
        <v>0.77700000000000002</v>
      </c>
      <c r="BU42" s="17">
        <v>0.66300000000000003</v>
      </c>
      <c r="BV42" s="17">
        <v>0.71499999999999997</v>
      </c>
      <c r="BW42" s="17">
        <v>0.42899999999999999</v>
      </c>
      <c r="BX42" s="17">
        <v>0.64500000000000002</v>
      </c>
      <c r="BY42" s="17">
        <v>0.69299999999999995</v>
      </c>
      <c r="BZ42" s="17">
        <v>0.48599999999999999</v>
      </c>
      <c r="CA42" s="17">
        <v>0.64300000000000002</v>
      </c>
      <c r="CB42" s="17">
        <v>0.307</v>
      </c>
      <c r="CC42" s="17">
        <v>0.51500000000000001</v>
      </c>
      <c r="CD42" s="17">
        <v>0.58799999999999997</v>
      </c>
      <c r="CE42" s="17">
        <v>0.40100000000000002</v>
      </c>
      <c r="CF42" s="17">
        <v>0.29199999999999998</v>
      </c>
      <c r="CG42" s="17">
        <v>4.9400000000000004</v>
      </c>
      <c r="CH42" s="17">
        <v>12</v>
      </c>
      <c r="CI42" s="17">
        <v>2.25</v>
      </c>
      <c r="CJ42" s="17">
        <v>6.91</v>
      </c>
      <c r="CK42" s="17">
        <v>6.6000000000000003E-2</v>
      </c>
    </row>
    <row r="43" spans="1:91" s="3" customFormat="1" x14ac:dyDescent="0.25">
      <c r="A43" s="13" t="s">
        <v>22</v>
      </c>
      <c r="B43" s="17">
        <v>1.28</v>
      </c>
      <c r="C43" s="17">
        <v>1.55</v>
      </c>
      <c r="D43" s="17">
        <v>1.72</v>
      </c>
      <c r="E43" s="17">
        <v>0.45</v>
      </c>
      <c r="F43" s="17">
        <v>0.57299999999999995</v>
      </c>
      <c r="G43" s="17">
        <v>0.92</v>
      </c>
      <c r="H43" s="17">
        <v>0.36</v>
      </c>
      <c r="I43" s="17">
        <v>0.439</v>
      </c>
      <c r="J43" s="17">
        <v>0.23799999999999999</v>
      </c>
      <c r="K43" s="17">
        <v>0.40600000000000003</v>
      </c>
      <c r="L43" s="17">
        <v>0.70499999999999996</v>
      </c>
      <c r="M43" s="17">
        <v>0.42</v>
      </c>
      <c r="N43" s="17">
        <v>0.27700000000000002</v>
      </c>
      <c r="O43" s="18">
        <v>0.26400000000000001</v>
      </c>
      <c r="P43" s="18">
        <v>0.27800000000000002</v>
      </c>
      <c r="Q43" s="18">
        <v>0.28599999999999998</v>
      </c>
      <c r="R43" s="18">
        <v>0.30499999999999999</v>
      </c>
      <c r="S43" s="18">
        <v>0.63</v>
      </c>
      <c r="T43" s="18">
        <v>0.49399999999999999</v>
      </c>
      <c r="U43" s="18">
        <v>0.23400000000000001</v>
      </c>
      <c r="V43" s="18">
        <v>0.23300000000000001</v>
      </c>
      <c r="W43" s="18">
        <v>0.28199999999999997</v>
      </c>
      <c r="X43" s="18">
        <v>0.30599999999999999</v>
      </c>
      <c r="Y43" s="17">
        <v>0.189</v>
      </c>
      <c r="Z43" s="17">
        <v>6.9000000000000006E-2</v>
      </c>
      <c r="AA43" s="17">
        <v>2.5600000000000001E-2</v>
      </c>
      <c r="AB43" s="17">
        <v>3.9E-2</v>
      </c>
      <c r="AC43" s="17">
        <v>6.4000000000000001E-2</v>
      </c>
      <c r="AD43" s="17">
        <v>7.5999999999999998E-2</v>
      </c>
      <c r="AE43" s="17">
        <v>0.87</v>
      </c>
      <c r="AF43" s="17">
        <v>0.435</v>
      </c>
      <c r="AG43" s="17">
        <v>0.443</v>
      </c>
      <c r="AH43" s="17">
        <v>0.311</v>
      </c>
      <c r="AI43" s="17">
        <v>0.222</v>
      </c>
      <c r="AJ43" s="17">
        <v>0.27800000000000002</v>
      </c>
      <c r="AK43" s="17">
        <v>0.15</v>
      </c>
      <c r="AL43" s="17">
        <v>0.13800000000000001</v>
      </c>
      <c r="AM43" s="17">
        <v>0.13900000000000001</v>
      </c>
      <c r="AN43" s="17">
        <v>0.27600000000000002</v>
      </c>
      <c r="AO43" s="17">
        <v>0.112</v>
      </c>
      <c r="AP43" s="17">
        <v>0.216</v>
      </c>
      <c r="AQ43" s="17">
        <v>0.54400000000000004</v>
      </c>
      <c r="AR43" s="17">
        <v>0.14699999999999999</v>
      </c>
      <c r="AS43" s="17">
        <v>4.2999999999999997E-2</v>
      </c>
      <c r="AT43" s="17">
        <v>0.124</v>
      </c>
      <c r="AU43" s="17">
        <v>0.46600000000000003</v>
      </c>
      <c r="AV43" s="17">
        <v>0.48599999999999999</v>
      </c>
      <c r="AW43" s="17">
        <v>0.436</v>
      </c>
      <c r="AX43" s="17">
        <v>0.57599999999999996</v>
      </c>
      <c r="AY43" s="17">
        <v>0.39200000000000002</v>
      </c>
      <c r="AZ43" s="17">
        <v>0.44400000000000001</v>
      </c>
      <c r="BA43" s="17">
        <v>0.876</v>
      </c>
      <c r="BB43" s="17">
        <v>0.81399999999999995</v>
      </c>
      <c r="BC43" s="17">
        <v>1.224</v>
      </c>
      <c r="BD43" s="17">
        <v>0.96099999999999997</v>
      </c>
      <c r="BE43" s="17">
        <v>0.36499999999999999</v>
      </c>
      <c r="BF43" s="17">
        <v>0.318</v>
      </c>
      <c r="BG43" s="3">
        <v>1.1399999999999999</v>
      </c>
      <c r="BH43" s="3">
        <v>0.86</v>
      </c>
      <c r="BI43" s="3">
        <v>0.62</v>
      </c>
      <c r="BJ43" s="17">
        <v>0.81200000000000006</v>
      </c>
      <c r="BK43" s="17">
        <v>0.754</v>
      </c>
      <c r="BL43" s="17">
        <v>0.77</v>
      </c>
      <c r="BM43" s="17">
        <v>0.66900000000000004</v>
      </c>
      <c r="BN43" s="17">
        <v>0.81</v>
      </c>
      <c r="BO43" s="17">
        <v>0.78100000000000003</v>
      </c>
      <c r="BP43" s="17">
        <v>0.66600000000000004</v>
      </c>
      <c r="BQ43" s="17">
        <v>0.68500000000000005</v>
      </c>
      <c r="BR43" s="17">
        <v>0.65800000000000003</v>
      </c>
      <c r="BS43" s="17">
        <v>0.46600000000000003</v>
      </c>
      <c r="BT43" s="17">
        <v>0.42199999999999999</v>
      </c>
      <c r="BU43" s="17">
        <v>0.49</v>
      </c>
      <c r="BV43" s="17">
        <v>0.25700000000000001</v>
      </c>
      <c r="BW43" s="17">
        <v>0.23300000000000001</v>
      </c>
      <c r="BX43" s="17">
        <v>0.29899999999999999</v>
      </c>
      <c r="BY43" s="17">
        <v>0.4</v>
      </c>
      <c r="BZ43" s="17">
        <v>0.42699999999999999</v>
      </c>
      <c r="CA43" s="17">
        <v>0.60699999999999998</v>
      </c>
      <c r="CB43" s="17">
        <v>0.60799999999999998</v>
      </c>
      <c r="CC43" s="17">
        <v>0.61099999999999999</v>
      </c>
      <c r="CD43" s="17">
        <v>0.65300000000000002</v>
      </c>
      <c r="CE43" s="17">
        <v>0.621</v>
      </c>
      <c r="CF43" s="17">
        <v>0.66500000000000004</v>
      </c>
      <c r="CG43" s="17">
        <v>0.82299999999999995</v>
      </c>
      <c r="CH43" s="17">
        <v>0.85</v>
      </c>
      <c r="CI43" s="17">
        <v>0.83199999999999996</v>
      </c>
      <c r="CJ43" s="17">
        <v>0.38</v>
      </c>
      <c r="CK43" s="17">
        <v>0.79</v>
      </c>
    </row>
    <row r="44" spans="1:91" s="3" customFormat="1" x14ac:dyDescent="0.25">
      <c r="A44" s="13" t="s">
        <v>21</v>
      </c>
      <c r="B44" s="14">
        <v>190</v>
      </c>
      <c r="C44" s="14">
        <v>201</v>
      </c>
      <c r="D44" s="14">
        <v>167.1</v>
      </c>
      <c r="E44" s="14">
        <v>79</v>
      </c>
      <c r="F44" s="14">
        <v>114.6</v>
      </c>
      <c r="G44" s="14">
        <v>110.2</v>
      </c>
      <c r="H44" s="14">
        <v>92.7</v>
      </c>
      <c r="I44" s="14">
        <v>94.4</v>
      </c>
      <c r="J44" s="14">
        <v>87.44</v>
      </c>
      <c r="K44" s="14">
        <v>106.6</v>
      </c>
      <c r="L44" s="14">
        <v>99.9</v>
      </c>
      <c r="M44" s="14">
        <v>100.84</v>
      </c>
      <c r="N44" s="14">
        <v>95.9</v>
      </c>
      <c r="O44" s="14">
        <v>76.900000000000006</v>
      </c>
      <c r="P44" s="14">
        <v>101</v>
      </c>
      <c r="Q44" s="14">
        <v>85.1</v>
      </c>
      <c r="R44" s="14">
        <v>68.599999999999994</v>
      </c>
      <c r="S44" s="14">
        <v>65.599999999999994</v>
      </c>
      <c r="T44" s="14">
        <v>139.69999999999999</v>
      </c>
      <c r="U44" s="14">
        <v>100.3</v>
      </c>
      <c r="V44" s="14">
        <v>96.9</v>
      </c>
      <c r="W44" s="14">
        <v>107.2</v>
      </c>
      <c r="X44" s="14">
        <v>94.7</v>
      </c>
      <c r="Y44" s="14">
        <v>74.099999999999994</v>
      </c>
      <c r="Z44" s="14">
        <v>39.200000000000003</v>
      </c>
      <c r="AA44" s="14">
        <v>19.79</v>
      </c>
      <c r="AB44" s="14">
        <v>36.200000000000003</v>
      </c>
      <c r="AC44" s="14">
        <v>62.9</v>
      </c>
      <c r="AD44" s="14">
        <v>63.7</v>
      </c>
      <c r="AE44" s="3">
        <v>110.5</v>
      </c>
      <c r="AF44" s="3">
        <v>115.6</v>
      </c>
      <c r="AG44" s="3">
        <v>93.5</v>
      </c>
      <c r="AH44" s="14">
        <v>93</v>
      </c>
      <c r="AI44" s="14">
        <v>88</v>
      </c>
      <c r="AJ44" s="14">
        <v>81.5</v>
      </c>
      <c r="AK44" s="14">
        <v>71.33</v>
      </c>
      <c r="AL44" s="3">
        <v>57.3</v>
      </c>
      <c r="AM44" s="3">
        <v>70.900000000000006</v>
      </c>
      <c r="AN44" s="3">
        <v>55.8</v>
      </c>
      <c r="AO44" s="3">
        <v>41.8</v>
      </c>
      <c r="AP44" s="3">
        <v>90.2</v>
      </c>
      <c r="AQ44" s="3">
        <v>75.8</v>
      </c>
      <c r="AR44" s="14">
        <v>57.67</v>
      </c>
      <c r="AS44" s="14">
        <v>47.87</v>
      </c>
      <c r="AT44" s="14">
        <v>63.12</v>
      </c>
      <c r="AU44" s="14">
        <v>198.3</v>
      </c>
      <c r="AV44" s="14">
        <v>199.2</v>
      </c>
      <c r="AW44" s="14">
        <v>186.5</v>
      </c>
      <c r="AX44" s="14">
        <v>174.18</v>
      </c>
      <c r="AY44" s="14">
        <v>184.1</v>
      </c>
      <c r="AZ44" s="14">
        <v>144.5</v>
      </c>
      <c r="BA44" s="14">
        <v>264.8</v>
      </c>
      <c r="BB44" s="14">
        <v>229.32</v>
      </c>
      <c r="BC44" s="14">
        <v>203.59</v>
      </c>
      <c r="BD44" s="14">
        <v>221.3</v>
      </c>
      <c r="BE44" s="14">
        <v>197.64</v>
      </c>
      <c r="BF44" s="14">
        <v>180.2</v>
      </c>
      <c r="BG44" s="14">
        <v>164</v>
      </c>
      <c r="BH44" s="14">
        <v>164</v>
      </c>
      <c r="BI44" s="14">
        <v>124.9</v>
      </c>
      <c r="BJ44" s="14">
        <v>229.9</v>
      </c>
      <c r="BK44" s="14">
        <v>262.3</v>
      </c>
      <c r="BL44" s="14">
        <v>176.7</v>
      </c>
      <c r="BM44" s="14">
        <v>216.8</v>
      </c>
      <c r="BN44" s="14">
        <v>222</v>
      </c>
      <c r="BO44" s="14">
        <v>233.8</v>
      </c>
      <c r="BP44" s="14">
        <v>217.9</v>
      </c>
      <c r="BQ44" s="14">
        <v>224</v>
      </c>
      <c r="BR44" s="14">
        <v>214.4</v>
      </c>
      <c r="BS44" s="14">
        <v>234.5</v>
      </c>
      <c r="BT44" s="14">
        <v>204.7</v>
      </c>
      <c r="BU44" s="14">
        <v>206.5</v>
      </c>
      <c r="BV44" s="14">
        <v>244.4</v>
      </c>
      <c r="BW44" s="14">
        <v>179.6</v>
      </c>
      <c r="BX44" s="14">
        <v>180.1</v>
      </c>
      <c r="BY44" s="14">
        <v>222.3</v>
      </c>
      <c r="BZ44" s="14">
        <v>218.8</v>
      </c>
      <c r="CA44" s="14">
        <v>229</v>
      </c>
      <c r="CB44" s="14">
        <v>166.4</v>
      </c>
      <c r="CC44" s="14">
        <v>162.72999999999999</v>
      </c>
      <c r="CD44" s="14">
        <v>178.83</v>
      </c>
      <c r="CE44" s="14">
        <v>170.62</v>
      </c>
      <c r="CF44" s="14">
        <v>165.2</v>
      </c>
      <c r="CG44" s="3">
        <v>176.2</v>
      </c>
      <c r="CH44" s="3">
        <v>157.69999999999999</v>
      </c>
      <c r="CI44" s="3">
        <v>213.8</v>
      </c>
      <c r="CJ44" s="3">
        <v>26.5</v>
      </c>
      <c r="CK44" s="14">
        <v>159.19999999999999</v>
      </c>
      <c r="CL44" s="14"/>
      <c r="CM44" s="14"/>
    </row>
    <row r="45" spans="1:91" s="3" customFormat="1" x14ac:dyDescent="0.25">
      <c r="A45" s="13" t="s">
        <v>20</v>
      </c>
      <c r="B45" s="14">
        <v>577</v>
      </c>
      <c r="C45" s="14">
        <v>583</v>
      </c>
      <c r="D45" s="14">
        <v>610</v>
      </c>
      <c r="E45" s="14">
        <v>374</v>
      </c>
      <c r="F45" s="14">
        <v>427</v>
      </c>
      <c r="G45" s="14">
        <v>455.6</v>
      </c>
      <c r="H45" s="14">
        <v>350</v>
      </c>
      <c r="I45" s="14">
        <v>222.3</v>
      </c>
      <c r="J45" s="14">
        <v>226.2</v>
      </c>
      <c r="K45" s="14">
        <v>283.39999999999998</v>
      </c>
      <c r="L45" s="14">
        <v>265</v>
      </c>
      <c r="M45" s="14">
        <v>249.6</v>
      </c>
      <c r="N45" s="14">
        <v>229.9</v>
      </c>
      <c r="O45" s="14">
        <v>348</v>
      </c>
      <c r="P45" s="14">
        <v>255</v>
      </c>
      <c r="Q45" s="14">
        <v>340</v>
      </c>
      <c r="R45" s="14">
        <v>535</v>
      </c>
      <c r="S45" s="14">
        <v>326.8</v>
      </c>
      <c r="T45" s="14">
        <v>511</v>
      </c>
      <c r="U45" s="14">
        <v>286.89999999999998</v>
      </c>
      <c r="V45" s="14">
        <v>242.2</v>
      </c>
      <c r="W45" s="14">
        <v>444.7</v>
      </c>
      <c r="X45" s="14">
        <v>289.10000000000002</v>
      </c>
      <c r="Y45" s="14">
        <v>407.6</v>
      </c>
      <c r="Z45" s="14">
        <v>277.10000000000002</v>
      </c>
      <c r="AA45" s="14">
        <v>150.30000000000001</v>
      </c>
      <c r="AB45" s="14">
        <v>216.5</v>
      </c>
      <c r="AC45" s="14">
        <v>353.4</v>
      </c>
      <c r="AD45" s="14">
        <v>321</v>
      </c>
      <c r="AE45" s="14">
        <v>761.7</v>
      </c>
      <c r="AF45" s="14">
        <v>717.4</v>
      </c>
      <c r="AG45" s="14">
        <v>706</v>
      </c>
      <c r="AH45" s="14">
        <v>517</v>
      </c>
      <c r="AI45" s="14">
        <v>357.1</v>
      </c>
      <c r="AJ45" s="14">
        <v>549</v>
      </c>
      <c r="AK45" s="14">
        <v>494.9</v>
      </c>
      <c r="AL45" s="14">
        <v>360.6</v>
      </c>
      <c r="AM45" s="14">
        <v>368</v>
      </c>
      <c r="AN45" s="14">
        <v>343</v>
      </c>
      <c r="AO45" s="14">
        <v>283</v>
      </c>
      <c r="AP45" s="14">
        <v>468.5</v>
      </c>
      <c r="AQ45" s="14">
        <v>419</v>
      </c>
      <c r="AR45" s="14">
        <v>356.4</v>
      </c>
      <c r="AS45" s="14">
        <v>364.9</v>
      </c>
      <c r="AT45" s="14">
        <v>388.3</v>
      </c>
      <c r="AU45" s="14">
        <v>311.3</v>
      </c>
      <c r="AV45" s="14">
        <v>312.3</v>
      </c>
      <c r="AW45" s="14">
        <v>269.60000000000002</v>
      </c>
      <c r="AX45" s="14">
        <v>306</v>
      </c>
      <c r="AY45" s="14">
        <v>288.3</v>
      </c>
      <c r="AZ45" s="14">
        <v>231.1</v>
      </c>
      <c r="BA45" s="14">
        <v>493.9</v>
      </c>
      <c r="BB45" s="14">
        <v>305.7</v>
      </c>
      <c r="BC45" s="14">
        <v>470.6</v>
      </c>
      <c r="BD45" s="14">
        <v>266.7</v>
      </c>
      <c r="BE45" s="14">
        <v>155.65</v>
      </c>
      <c r="BF45" s="14">
        <v>165.7</v>
      </c>
      <c r="BG45" s="14">
        <v>137.69999999999999</v>
      </c>
      <c r="BH45" s="14">
        <v>162</v>
      </c>
      <c r="BI45" s="14">
        <v>130.30000000000001</v>
      </c>
      <c r="BJ45" s="3">
        <v>141.6</v>
      </c>
      <c r="BK45" s="3">
        <v>165.1</v>
      </c>
      <c r="BL45" s="3">
        <v>113.4</v>
      </c>
      <c r="BM45" s="3">
        <v>131.69999999999999</v>
      </c>
      <c r="BN45" s="3">
        <v>133.9</v>
      </c>
      <c r="BO45" s="3">
        <v>131.4</v>
      </c>
      <c r="BP45" s="3">
        <v>148.5</v>
      </c>
      <c r="BQ45" s="3">
        <v>124.5</v>
      </c>
      <c r="BR45" s="3">
        <v>126.2</v>
      </c>
      <c r="BS45" s="14">
        <v>196.2</v>
      </c>
      <c r="BT45" s="14">
        <v>235.1</v>
      </c>
      <c r="BU45" s="14">
        <v>186.3</v>
      </c>
      <c r="BV45" s="14">
        <v>331</v>
      </c>
      <c r="BW45" s="14">
        <v>366</v>
      </c>
      <c r="BX45" s="14">
        <v>426</v>
      </c>
      <c r="BY45" s="14">
        <v>174.6</v>
      </c>
      <c r="BZ45" s="14">
        <v>163.69999999999999</v>
      </c>
      <c r="CA45" s="14">
        <v>163.5</v>
      </c>
      <c r="CB45" s="3">
        <v>497.6</v>
      </c>
      <c r="CC45" s="3">
        <v>509.5</v>
      </c>
      <c r="CD45" s="3">
        <v>479.3</v>
      </c>
      <c r="CE45" s="3">
        <v>451.6</v>
      </c>
      <c r="CF45" s="3">
        <v>595.4</v>
      </c>
      <c r="CG45" s="14">
        <v>479.8</v>
      </c>
      <c r="CH45" s="14">
        <v>450</v>
      </c>
      <c r="CI45" s="14">
        <v>584.79999999999995</v>
      </c>
      <c r="CJ45" s="14">
        <v>165</v>
      </c>
      <c r="CK45" s="14">
        <v>890</v>
      </c>
    </row>
    <row r="46" spans="1:91" s="3" customFormat="1" x14ac:dyDescent="0.25">
      <c r="A46" s="13" t="s">
        <v>19</v>
      </c>
      <c r="B46" s="17">
        <v>7.0000000000000007E-2</v>
      </c>
      <c r="C46" s="17">
        <v>0.17199999999999999</v>
      </c>
      <c r="D46" s="17">
        <v>0.112</v>
      </c>
      <c r="E46" s="17">
        <v>0.2</v>
      </c>
      <c r="F46" s="17">
        <v>0.10299999999999999</v>
      </c>
      <c r="G46" s="17">
        <v>0.06</v>
      </c>
      <c r="H46" s="17">
        <v>5.7000000000000002E-2</v>
      </c>
      <c r="I46" s="17">
        <v>6.6000000000000003E-2</v>
      </c>
      <c r="J46" s="17">
        <v>1.2200000000000001E-2</v>
      </c>
      <c r="K46" s="17">
        <v>4.3999999999999997E-2</v>
      </c>
      <c r="L46" s="17">
        <v>1.0999999999999999E-2</v>
      </c>
      <c r="M46" s="17">
        <v>6.5000000000000002E-2</v>
      </c>
      <c r="N46" s="17">
        <v>4.9000000000000002E-2</v>
      </c>
      <c r="O46" s="17">
        <v>9.6000000000000002E-2</v>
      </c>
      <c r="P46" s="17">
        <v>0.08</v>
      </c>
      <c r="Q46" s="17">
        <v>8.7999999999999995E-2</v>
      </c>
      <c r="R46" s="17">
        <v>4.2000000000000003E-2</v>
      </c>
      <c r="S46" s="17">
        <v>0.127</v>
      </c>
      <c r="T46" s="17">
        <v>3.1E-2</v>
      </c>
      <c r="U46" s="17">
        <v>5.3999999999999999E-2</v>
      </c>
      <c r="V46" s="17">
        <v>4.4999999999999998E-2</v>
      </c>
      <c r="W46" s="17">
        <v>7.6999999999999999E-2</v>
      </c>
      <c r="X46" s="17">
        <v>5.2999999999999999E-2</v>
      </c>
      <c r="Y46" s="17">
        <v>0.108</v>
      </c>
      <c r="Z46" s="17">
        <v>6.7000000000000004E-2</v>
      </c>
      <c r="AA46" s="17">
        <v>0.10199999999999999</v>
      </c>
      <c r="AB46" s="17">
        <v>6.4000000000000001E-2</v>
      </c>
      <c r="AC46" s="17">
        <v>7.9000000000000001E-2</v>
      </c>
      <c r="AD46" s="17">
        <v>8.6999999999999994E-2</v>
      </c>
      <c r="AE46" s="17">
        <v>5.8999999999999997E-2</v>
      </c>
      <c r="AF46" s="17">
        <v>5.1999999999999998E-2</v>
      </c>
      <c r="AG46" s="17">
        <v>3.7999999999999999E-2</v>
      </c>
      <c r="AH46" s="17">
        <v>3.5999999999999997E-2</v>
      </c>
      <c r="AI46" s="17">
        <v>4.1599999999999998E-2</v>
      </c>
      <c r="AJ46" s="17">
        <v>6.8000000000000005E-2</v>
      </c>
      <c r="AK46" s="17">
        <v>4.2999999999999997E-2</v>
      </c>
      <c r="AL46" s="17">
        <v>9.1999999999999998E-2</v>
      </c>
      <c r="AM46" s="17">
        <v>4.1000000000000002E-2</v>
      </c>
      <c r="AN46" s="17">
        <v>2.1000000000000001E-2</v>
      </c>
      <c r="AO46" s="17">
        <v>0.121</v>
      </c>
      <c r="AP46" s="17">
        <v>3.2000000000000001E-2</v>
      </c>
      <c r="AQ46" s="17">
        <v>4.5999999999999999E-2</v>
      </c>
      <c r="AR46" s="17">
        <v>5.6000000000000001E-2</v>
      </c>
      <c r="AS46" s="17">
        <v>5.7000000000000002E-2</v>
      </c>
      <c r="AT46" s="17">
        <v>7.4999999999999997E-2</v>
      </c>
      <c r="AU46" s="17">
        <v>5.3999999999999999E-2</v>
      </c>
      <c r="AV46" s="17">
        <v>7.9000000000000001E-2</v>
      </c>
      <c r="AW46" s="17">
        <v>6.5000000000000002E-2</v>
      </c>
      <c r="AX46" s="17">
        <v>0.104</v>
      </c>
      <c r="AY46" s="17">
        <v>6.9000000000000006E-2</v>
      </c>
      <c r="AZ46" s="17">
        <v>6.2E-2</v>
      </c>
      <c r="BA46" s="17">
        <v>6.8000000000000005E-2</v>
      </c>
      <c r="BB46" s="17">
        <v>9.2999999999999999E-2</v>
      </c>
      <c r="BC46" s="17">
        <v>9.1999999999999998E-2</v>
      </c>
      <c r="BD46" s="17">
        <v>6.7000000000000004E-2</v>
      </c>
      <c r="BE46" s="17">
        <v>0.05</v>
      </c>
      <c r="BF46" s="17">
        <v>3.7999999999999999E-2</v>
      </c>
      <c r="BG46" s="17">
        <v>7.6999999999999999E-2</v>
      </c>
      <c r="BH46" s="17">
        <v>0.13</v>
      </c>
      <c r="BI46" s="17">
        <v>0.104</v>
      </c>
      <c r="BJ46" s="17">
        <v>7.2999999999999995E-2</v>
      </c>
      <c r="BK46" s="17">
        <v>1.7000000000000001E-2</v>
      </c>
      <c r="BL46" s="17">
        <v>2.8000000000000001E-2</v>
      </c>
      <c r="BM46" s="17">
        <v>7.5999999999999998E-2</v>
      </c>
      <c r="BN46" s="17">
        <v>5.5E-2</v>
      </c>
      <c r="BO46" s="17">
        <v>6.9000000000000006E-2</v>
      </c>
      <c r="BP46" s="17">
        <v>7.5999999999999998E-2</v>
      </c>
      <c r="BQ46" s="17">
        <v>5.6000000000000001E-2</v>
      </c>
      <c r="BR46" s="17">
        <v>0.14000000000000001</v>
      </c>
      <c r="BS46" s="17">
        <v>0.08</v>
      </c>
      <c r="BT46" s="17">
        <v>0.11</v>
      </c>
      <c r="BU46" s="17">
        <v>3.9E-2</v>
      </c>
      <c r="BV46" s="17">
        <v>5.6000000000000001E-2</v>
      </c>
      <c r="BW46" s="17">
        <v>5.3999999999999999E-2</v>
      </c>
      <c r="BX46" s="17">
        <v>3.9E-2</v>
      </c>
      <c r="BY46" s="17">
        <v>6.4000000000000001E-2</v>
      </c>
      <c r="BZ46" s="17">
        <v>4.7E-2</v>
      </c>
      <c r="CA46" s="17">
        <v>3.5000000000000003E-2</v>
      </c>
      <c r="CB46" s="17">
        <v>5.5E-2</v>
      </c>
      <c r="CC46" s="17">
        <v>6.3E-2</v>
      </c>
      <c r="CD46" s="17">
        <v>5.3999999999999999E-2</v>
      </c>
      <c r="CE46" s="17">
        <v>6.5000000000000002E-2</v>
      </c>
      <c r="CF46" s="17">
        <v>4.9000000000000002E-2</v>
      </c>
      <c r="CG46" s="17">
        <v>1.9E-2</v>
      </c>
      <c r="CH46" s="17">
        <v>5.2999999999999999E-2</v>
      </c>
      <c r="CI46" s="17">
        <v>2.8000000000000001E-2</v>
      </c>
      <c r="CJ46" s="17">
        <v>8.7999999999999995E-2</v>
      </c>
      <c r="CK46" s="17">
        <v>3.7999999999999999E-2</v>
      </c>
    </row>
    <row r="47" spans="1:91" s="3" customFormat="1" x14ac:dyDescent="0.25">
      <c r="A47" s="13" t="s">
        <v>18</v>
      </c>
      <c r="B47" s="14">
        <v>196.6</v>
      </c>
      <c r="C47" s="14">
        <v>212.9</v>
      </c>
      <c r="D47" s="14">
        <v>199</v>
      </c>
      <c r="E47" s="14">
        <v>184</v>
      </c>
      <c r="F47" s="14">
        <v>163</v>
      </c>
      <c r="G47" s="14">
        <v>227.1</v>
      </c>
      <c r="H47" s="14">
        <v>268</v>
      </c>
      <c r="I47" s="14">
        <v>44.33</v>
      </c>
      <c r="J47" s="14">
        <v>44.81</v>
      </c>
      <c r="K47" s="14">
        <v>51.6</v>
      </c>
      <c r="L47" s="14">
        <v>49.67</v>
      </c>
      <c r="M47" s="14">
        <v>49.18</v>
      </c>
      <c r="N47" s="14">
        <v>47.57</v>
      </c>
      <c r="O47" s="14">
        <v>123.3</v>
      </c>
      <c r="P47" s="14">
        <v>56.3</v>
      </c>
      <c r="Q47" s="14">
        <v>116</v>
      </c>
      <c r="R47" s="14">
        <v>215</v>
      </c>
      <c r="S47" s="14">
        <v>142.5</v>
      </c>
      <c r="T47" s="14">
        <v>191</v>
      </c>
      <c r="U47" s="14">
        <v>63.8</v>
      </c>
      <c r="V47" s="14">
        <v>55.3</v>
      </c>
      <c r="W47" s="14">
        <v>110.1</v>
      </c>
      <c r="X47" s="14">
        <v>66.2</v>
      </c>
      <c r="Y47" s="14">
        <v>71.599999999999994</v>
      </c>
      <c r="Z47" s="14">
        <v>50.55</v>
      </c>
      <c r="AA47" s="14">
        <v>55.02</v>
      </c>
      <c r="AB47" s="14">
        <v>44.06</v>
      </c>
      <c r="AC47" s="14">
        <v>53.85</v>
      </c>
      <c r="AD47" s="14">
        <v>54.5</v>
      </c>
      <c r="AE47" s="14">
        <v>382</v>
      </c>
      <c r="AF47" s="14">
        <v>321</v>
      </c>
      <c r="AG47" s="14">
        <v>325</v>
      </c>
      <c r="AH47" s="14">
        <v>109.6</v>
      </c>
      <c r="AI47" s="14">
        <v>99.7</v>
      </c>
      <c r="AJ47" s="14">
        <v>114.9</v>
      </c>
      <c r="AK47" s="14">
        <v>484</v>
      </c>
      <c r="AL47" s="3">
        <v>149.9</v>
      </c>
      <c r="AM47" s="3">
        <v>93.8</v>
      </c>
      <c r="AN47" s="3">
        <v>123.7</v>
      </c>
      <c r="AO47" s="3">
        <v>72.900000000000006</v>
      </c>
      <c r="AP47" s="3">
        <v>164.4</v>
      </c>
      <c r="AQ47" s="3">
        <v>224.1</v>
      </c>
      <c r="AR47" s="14">
        <v>60.01</v>
      </c>
      <c r="AS47" s="14">
        <v>63.27</v>
      </c>
      <c r="AT47" s="14">
        <v>54.5</v>
      </c>
      <c r="AU47" s="14">
        <v>97.6</v>
      </c>
      <c r="AV47" s="14">
        <v>89.8</v>
      </c>
      <c r="AW47" s="14">
        <v>75.59</v>
      </c>
      <c r="AX47" s="14">
        <v>76.56</v>
      </c>
      <c r="AY47" s="14">
        <v>89.3</v>
      </c>
      <c r="AZ47" s="14">
        <v>73.63</v>
      </c>
      <c r="BA47" s="14">
        <v>73.510000000000005</v>
      </c>
      <c r="BB47" s="14">
        <v>57.79</v>
      </c>
      <c r="BC47" s="14">
        <v>66.12</v>
      </c>
      <c r="BD47" s="14">
        <v>53.63</v>
      </c>
      <c r="BE47" s="14">
        <v>45.33</v>
      </c>
      <c r="BF47" s="14">
        <v>48.24</v>
      </c>
      <c r="BG47" s="14">
        <v>41.5</v>
      </c>
      <c r="BH47" s="14">
        <v>66</v>
      </c>
      <c r="BI47" s="14">
        <v>40.200000000000003</v>
      </c>
      <c r="BJ47" s="14">
        <v>58.7</v>
      </c>
      <c r="BK47" s="14">
        <v>49.4</v>
      </c>
      <c r="BL47" s="14">
        <v>49.5</v>
      </c>
      <c r="BM47" s="14">
        <v>47.23</v>
      </c>
      <c r="BN47" s="14">
        <v>47.12</v>
      </c>
      <c r="BO47" s="14">
        <v>44.25</v>
      </c>
      <c r="BP47" s="14">
        <v>46.48</v>
      </c>
      <c r="BQ47" s="14">
        <v>48.8</v>
      </c>
      <c r="BR47" s="14">
        <v>45</v>
      </c>
      <c r="BS47" s="14">
        <v>51.04</v>
      </c>
      <c r="BT47" s="14">
        <v>68.900000000000006</v>
      </c>
      <c r="BU47" s="14">
        <v>46.51</v>
      </c>
      <c r="BV47" s="14">
        <v>93.2</v>
      </c>
      <c r="BW47" s="14">
        <v>116</v>
      </c>
      <c r="BX47" s="14">
        <v>135</v>
      </c>
      <c r="BY47" s="14">
        <v>47.26</v>
      </c>
      <c r="BZ47" s="14">
        <v>43.23</v>
      </c>
      <c r="CA47" s="14">
        <v>41.66</v>
      </c>
      <c r="CB47" s="3">
        <v>188.8</v>
      </c>
      <c r="CC47" s="3">
        <v>196.9</v>
      </c>
      <c r="CD47" s="3">
        <v>177.7</v>
      </c>
      <c r="CE47" s="3">
        <v>190.7</v>
      </c>
      <c r="CF47" s="3">
        <v>212.3</v>
      </c>
      <c r="CG47" s="14">
        <v>155.19999999999999</v>
      </c>
      <c r="CH47" s="14">
        <v>131.4</v>
      </c>
      <c r="CI47" s="14">
        <v>188.1</v>
      </c>
      <c r="CJ47" s="14">
        <v>77</v>
      </c>
      <c r="CK47" s="14">
        <v>258.5</v>
      </c>
    </row>
    <row r="48" spans="1:91" s="3" customFormat="1" x14ac:dyDescent="0.25">
      <c r="A48" s="13" t="s">
        <v>17</v>
      </c>
      <c r="B48" s="15">
        <v>774</v>
      </c>
      <c r="C48" s="15">
        <v>1010</v>
      </c>
      <c r="D48" s="15">
        <v>664</v>
      </c>
      <c r="E48" s="15">
        <v>1585</v>
      </c>
      <c r="F48" s="15">
        <v>1153</v>
      </c>
      <c r="G48" s="15">
        <v>1357</v>
      </c>
      <c r="H48" s="14">
        <v>110</v>
      </c>
      <c r="I48" s="14">
        <v>13.65</v>
      </c>
      <c r="J48" s="14">
        <v>19.47</v>
      </c>
      <c r="K48" s="14">
        <v>27.37</v>
      </c>
      <c r="L48" s="14">
        <v>32.4</v>
      </c>
      <c r="M48" s="14">
        <v>28.94</v>
      </c>
      <c r="N48" s="14">
        <v>41.2</v>
      </c>
      <c r="O48" s="14">
        <v>3.06</v>
      </c>
      <c r="P48" s="14">
        <v>7.69</v>
      </c>
      <c r="Q48" s="14">
        <v>3.67</v>
      </c>
      <c r="R48" s="14">
        <v>13</v>
      </c>
      <c r="S48" s="14">
        <v>10.85</v>
      </c>
      <c r="T48" s="14">
        <v>9.8000000000000007</v>
      </c>
      <c r="U48" s="14">
        <v>5.23</v>
      </c>
      <c r="V48" s="14">
        <v>15.01</v>
      </c>
      <c r="W48" s="14">
        <v>8.65</v>
      </c>
      <c r="X48" s="14">
        <v>26.4</v>
      </c>
      <c r="Y48" s="14">
        <v>2.39</v>
      </c>
      <c r="Z48" s="14">
        <v>2.0699999999999998</v>
      </c>
      <c r="AA48" s="14">
        <v>1.83</v>
      </c>
      <c r="AB48" s="14">
        <v>2.59</v>
      </c>
      <c r="AC48" s="14">
        <v>2.5499999999999998</v>
      </c>
      <c r="AD48" s="14">
        <v>2.37</v>
      </c>
      <c r="AE48" s="3">
        <v>1572</v>
      </c>
      <c r="AF48" s="3">
        <v>1410</v>
      </c>
      <c r="AG48" s="3">
        <v>1559</v>
      </c>
      <c r="AH48" s="14">
        <v>2.8220000000000001</v>
      </c>
      <c r="AI48" s="14">
        <v>3.92</v>
      </c>
      <c r="AJ48" s="14">
        <v>2.72</v>
      </c>
      <c r="AK48" s="14">
        <v>1.272</v>
      </c>
      <c r="AL48" s="14">
        <v>18.53</v>
      </c>
      <c r="AM48" s="14">
        <v>15.81</v>
      </c>
      <c r="AN48" s="14">
        <v>16.2</v>
      </c>
      <c r="AO48" s="14">
        <v>11.67</v>
      </c>
      <c r="AP48" s="14">
        <v>11.86</v>
      </c>
      <c r="AQ48" s="14">
        <v>17.62</v>
      </c>
      <c r="AR48" s="14">
        <v>14.78</v>
      </c>
      <c r="AS48" s="14">
        <v>10.35</v>
      </c>
      <c r="AT48" s="14">
        <v>14.38</v>
      </c>
      <c r="AU48" s="14">
        <v>1.05</v>
      </c>
      <c r="AV48" s="14">
        <v>1.2170000000000001</v>
      </c>
      <c r="AW48" s="14">
        <v>0.63600000000000001</v>
      </c>
      <c r="AX48" s="14">
        <v>1.08</v>
      </c>
      <c r="AY48" s="14">
        <v>0.625</v>
      </c>
      <c r="AZ48" s="14">
        <v>0.77800000000000002</v>
      </c>
      <c r="BA48" s="14">
        <v>26.63</v>
      </c>
      <c r="BB48" s="14">
        <v>2</v>
      </c>
      <c r="BC48" s="14">
        <v>2.6</v>
      </c>
      <c r="BD48" s="14">
        <v>35.5</v>
      </c>
      <c r="BE48" s="14">
        <v>1.4239999999999999</v>
      </c>
      <c r="BF48" s="14">
        <v>2.1150000000000002</v>
      </c>
      <c r="BG48" s="14">
        <v>15.05</v>
      </c>
      <c r="BH48" s="14">
        <v>14.7</v>
      </c>
      <c r="BI48" s="14">
        <v>24.8</v>
      </c>
      <c r="BJ48" s="14">
        <v>2.0699999999999998</v>
      </c>
      <c r="BK48" s="14">
        <v>1.85</v>
      </c>
      <c r="BL48" s="14">
        <v>2.21</v>
      </c>
      <c r="BM48" s="14">
        <v>1.29</v>
      </c>
      <c r="BN48" s="14">
        <v>6.38</v>
      </c>
      <c r="BO48" s="14">
        <v>4.68</v>
      </c>
      <c r="BP48" s="14">
        <v>3.8</v>
      </c>
      <c r="BQ48" s="14">
        <v>1.22</v>
      </c>
      <c r="BR48" s="14">
        <v>4.9400000000000004</v>
      </c>
      <c r="BS48" s="14">
        <v>1.93</v>
      </c>
      <c r="BT48" s="14">
        <v>1.84</v>
      </c>
      <c r="BU48" s="14">
        <v>1.75</v>
      </c>
      <c r="BV48" s="14">
        <v>1.99</v>
      </c>
      <c r="BW48" s="14">
        <v>0.42499999999999999</v>
      </c>
      <c r="BX48" s="14">
        <v>0.62</v>
      </c>
      <c r="BY48" s="14">
        <v>2.27</v>
      </c>
      <c r="BZ48" s="14">
        <v>1.4</v>
      </c>
      <c r="CA48" s="14">
        <v>2.74</v>
      </c>
      <c r="CB48" s="14">
        <v>0.39500000000000002</v>
      </c>
      <c r="CC48" s="14">
        <v>0.46200000000000002</v>
      </c>
      <c r="CD48" s="14">
        <v>0.496</v>
      </c>
      <c r="CE48" s="14">
        <v>0.39900000000000002</v>
      </c>
      <c r="CF48" s="14">
        <v>0.34</v>
      </c>
      <c r="CG48" s="14">
        <v>13.04</v>
      </c>
      <c r="CH48" s="14">
        <v>87</v>
      </c>
      <c r="CI48" s="14">
        <v>1.59</v>
      </c>
      <c r="CJ48" s="14">
        <v>152.6</v>
      </c>
      <c r="CK48" s="14">
        <v>0.40200000000000002</v>
      </c>
    </row>
    <row r="49" spans="1:89" s="3" customFormat="1" x14ac:dyDescent="0.25">
      <c r="A49" s="13" t="s">
        <v>16</v>
      </c>
      <c r="B49" s="14">
        <v>226</v>
      </c>
      <c r="C49" s="14">
        <v>211</v>
      </c>
      <c r="D49" s="14">
        <v>213</v>
      </c>
      <c r="E49" s="14">
        <v>89.5</v>
      </c>
      <c r="F49" s="14">
        <v>133</v>
      </c>
      <c r="G49" s="14">
        <v>119.7</v>
      </c>
      <c r="H49" s="3">
        <v>92.8</v>
      </c>
      <c r="I49" s="3">
        <v>103.5</v>
      </c>
      <c r="J49" s="3">
        <v>82.3</v>
      </c>
      <c r="K49" s="3">
        <v>127.7</v>
      </c>
      <c r="L49" s="3">
        <v>113.6</v>
      </c>
      <c r="M49" s="3">
        <v>103.6</v>
      </c>
      <c r="N49" s="3">
        <v>97.4</v>
      </c>
      <c r="O49" s="14">
        <v>142.30000000000001</v>
      </c>
      <c r="P49" s="14">
        <v>125.7</v>
      </c>
      <c r="Q49" s="14">
        <v>122</v>
      </c>
      <c r="R49" s="14">
        <v>146.5</v>
      </c>
      <c r="S49" s="14">
        <v>133</v>
      </c>
      <c r="T49" s="14">
        <v>72.599999999999994</v>
      </c>
      <c r="U49" s="14">
        <v>117.5</v>
      </c>
      <c r="V49" s="14">
        <v>112.4</v>
      </c>
      <c r="W49" s="14">
        <v>122.6</v>
      </c>
      <c r="X49" s="14">
        <v>120.9</v>
      </c>
      <c r="Y49" s="14">
        <v>56.1</v>
      </c>
      <c r="Z49" s="14">
        <v>22.99</v>
      </c>
      <c r="AA49" s="14">
        <v>8.17</v>
      </c>
      <c r="AB49" s="14">
        <v>20.58</v>
      </c>
      <c r="AC49" s="14">
        <v>40.15</v>
      </c>
      <c r="AD49" s="14">
        <v>34.700000000000003</v>
      </c>
      <c r="AE49" s="14">
        <v>150</v>
      </c>
      <c r="AF49" s="14">
        <v>161.6</v>
      </c>
      <c r="AG49" s="14">
        <v>129</v>
      </c>
      <c r="AH49" s="14">
        <v>142.30000000000001</v>
      </c>
      <c r="AI49" s="14">
        <v>123.7</v>
      </c>
      <c r="AJ49" s="14">
        <v>126.3</v>
      </c>
      <c r="AK49" s="14">
        <v>69.59</v>
      </c>
      <c r="AL49" s="14">
        <v>55.5</v>
      </c>
      <c r="AM49" s="14">
        <v>62.9</v>
      </c>
      <c r="AN49" s="14">
        <v>49.2</v>
      </c>
      <c r="AO49" s="14">
        <v>36.799999999999997</v>
      </c>
      <c r="AP49" s="14">
        <v>86.03</v>
      </c>
      <c r="AQ49" s="14">
        <v>76.7</v>
      </c>
      <c r="AR49" s="14">
        <v>52.76</v>
      </c>
      <c r="AS49" s="14">
        <v>46.04</v>
      </c>
      <c r="AT49" s="14">
        <v>64.819999999999993</v>
      </c>
      <c r="AU49" s="14">
        <v>38.51</v>
      </c>
      <c r="AV49" s="14">
        <v>38.21</v>
      </c>
      <c r="AW49" s="14">
        <v>36.29</v>
      </c>
      <c r="AX49" s="14">
        <v>42.37</v>
      </c>
      <c r="AY49" s="14">
        <v>38.39</v>
      </c>
      <c r="AZ49" s="14">
        <v>27.92</v>
      </c>
      <c r="BA49" s="14">
        <v>60.35</v>
      </c>
      <c r="BB49" s="14">
        <v>38.33</v>
      </c>
      <c r="BC49" s="14">
        <v>53.58</v>
      </c>
      <c r="BD49" s="14">
        <v>34.979999999999997</v>
      </c>
      <c r="BE49" s="14">
        <v>24.09</v>
      </c>
      <c r="BF49" s="14">
        <v>23.73</v>
      </c>
      <c r="BG49" s="14">
        <v>68.5</v>
      </c>
      <c r="BH49" s="14">
        <v>39.700000000000003</v>
      </c>
      <c r="BI49" s="14">
        <v>31.08</v>
      </c>
      <c r="BJ49" s="14">
        <v>23.21</v>
      </c>
      <c r="BK49" s="14">
        <v>28.5</v>
      </c>
      <c r="BL49" s="14">
        <v>20.85</v>
      </c>
      <c r="BM49" s="14">
        <v>21.54</v>
      </c>
      <c r="BN49" s="14">
        <v>22.13</v>
      </c>
      <c r="BO49" s="14">
        <v>22.89</v>
      </c>
      <c r="BP49" s="14">
        <v>29.52</v>
      </c>
      <c r="BQ49" s="14">
        <v>24.12</v>
      </c>
      <c r="BR49" s="14">
        <v>21.39</v>
      </c>
      <c r="BS49" s="14">
        <v>30.4</v>
      </c>
      <c r="BT49" s="14">
        <v>34.36</v>
      </c>
      <c r="BU49" s="14">
        <v>31.96</v>
      </c>
      <c r="BV49" s="14">
        <v>38.1</v>
      </c>
      <c r="BW49" s="14">
        <v>52.6</v>
      </c>
      <c r="BX49" s="14">
        <v>62.4</v>
      </c>
      <c r="BY49" s="14">
        <v>29.01</v>
      </c>
      <c r="BZ49" s="14">
        <v>26.54</v>
      </c>
      <c r="CA49" s="14">
        <v>24.46</v>
      </c>
      <c r="CB49" s="14">
        <v>52.1</v>
      </c>
      <c r="CC49" s="14">
        <v>57.8</v>
      </c>
      <c r="CD49" s="14">
        <v>51.6</v>
      </c>
      <c r="CE49" s="14">
        <v>52.05</v>
      </c>
      <c r="CF49" s="14">
        <v>62.95</v>
      </c>
      <c r="CG49" s="14">
        <v>64.97</v>
      </c>
      <c r="CH49" s="14">
        <v>59.5</v>
      </c>
      <c r="CI49" s="14">
        <v>75.03</v>
      </c>
      <c r="CJ49" s="14">
        <v>13</v>
      </c>
      <c r="CK49" s="14">
        <v>65.3</v>
      </c>
    </row>
    <row r="50" spans="1:89" s="3" customForma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s="3" customFormat="1" ht="15.75" x14ac:dyDescent="0.3">
      <c r="A51" s="1" t="s">
        <v>15</v>
      </c>
      <c r="B51" s="7">
        <f t="shared" ref="B51:AT51" si="19">B49/0.81897/10000</f>
        <v>2.759563842387389E-2</v>
      </c>
      <c r="C51" s="7">
        <f t="shared" si="19"/>
        <v>2.5764069501935358E-2</v>
      </c>
      <c r="D51" s="7">
        <f t="shared" si="19"/>
        <v>2.6008278691527165E-2</v>
      </c>
      <c r="E51" s="7">
        <f t="shared" si="19"/>
        <v>1.0928361234233245E-2</v>
      </c>
      <c r="F51" s="7">
        <f t="shared" si="19"/>
        <v>1.6239911107854988E-2</v>
      </c>
      <c r="G51" s="7">
        <f t="shared" si="19"/>
        <v>1.4615919997069491E-2</v>
      </c>
      <c r="H51" s="7">
        <f t="shared" si="19"/>
        <v>1.1331306397059721E-2</v>
      </c>
      <c r="I51" s="7">
        <f t="shared" si="19"/>
        <v>1.2637825561375875E-2</v>
      </c>
      <c r="J51" s="7">
        <f t="shared" si="19"/>
        <v>1.0049208151702748E-2</v>
      </c>
      <c r="K51" s="7">
        <f t="shared" si="19"/>
        <v>1.5592756755436707E-2</v>
      </c>
      <c r="L51" s="7">
        <f t="shared" si="19"/>
        <v>1.3871081968814486E-2</v>
      </c>
      <c r="M51" s="7">
        <f t="shared" si="19"/>
        <v>1.2650036020855463E-2</v>
      </c>
      <c r="N51" s="7">
        <f t="shared" si="19"/>
        <v>1.1892987533120873E-2</v>
      </c>
      <c r="O51" s="7">
        <f t="shared" si="19"/>
        <v>1.737548383945688E-2</v>
      </c>
      <c r="P51" s="7">
        <f t="shared" si="19"/>
        <v>1.5348547565844904E-2</v>
      </c>
      <c r="Q51" s="7">
        <f t="shared" si="19"/>
        <v>1.4896760565100064E-2</v>
      </c>
      <c r="R51" s="7">
        <f t="shared" si="19"/>
        <v>1.7888323137599669E-2</v>
      </c>
      <c r="S51" s="7">
        <f t="shared" si="19"/>
        <v>1.6239911107854988E-2</v>
      </c>
      <c r="T51" s="7">
        <f t="shared" si="19"/>
        <v>8.8647935821824977E-3</v>
      </c>
      <c r="U51" s="7">
        <f t="shared" si="19"/>
        <v>1.4347289888518506E-2</v>
      </c>
      <c r="V51" s="7">
        <f t="shared" si="19"/>
        <v>1.3724556455059406E-2</v>
      </c>
      <c r="W51" s="7">
        <f t="shared" si="19"/>
        <v>1.4970023321977607E-2</v>
      </c>
      <c r="X51" s="7">
        <f t="shared" si="19"/>
        <v>1.4762445510824574E-2</v>
      </c>
      <c r="Y51" s="7">
        <f t="shared" si="19"/>
        <v>6.8500677680501127E-3</v>
      </c>
      <c r="Z51" s="7">
        <f t="shared" si="19"/>
        <v>2.8071846343577906E-3</v>
      </c>
      <c r="AA51" s="7">
        <f t="shared" si="19"/>
        <v>9.9759453948252081E-4</v>
      </c>
      <c r="AB51" s="7">
        <f t="shared" si="19"/>
        <v>2.5129125608996665E-3</v>
      </c>
      <c r="AC51" s="7">
        <f t="shared" si="19"/>
        <v>4.9024994810554726E-3</v>
      </c>
      <c r="AD51" s="7">
        <f t="shared" si="19"/>
        <v>4.2370294394178058E-3</v>
      </c>
      <c r="AE51" s="7">
        <f t="shared" si="19"/>
        <v>1.8315689219385325E-2</v>
      </c>
      <c r="AF51" s="7">
        <f t="shared" si="19"/>
        <v>1.9732102519017788E-2</v>
      </c>
      <c r="AG51" s="7">
        <f t="shared" si="19"/>
        <v>1.5751492728671379E-2</v>
      </c>
      <c r="AH51" s="7">
        <f t="shared" si="19"/>
        <v>1.737548383945688E-2</v>
      </c>
      <c r="AI51" s="7">
        <f t="shared" si="19"/>
        <v>1.51043383762531E-2</v>
      </c>
      <c r="AJ51" s="7">
        <f t="shared" si="19"/>
        <v>1.5421810322722445E-2</v>
      </c>
      <c r="AK51" s="7">
        <f t="shared" si="19"/>
        <v>8.4972587518468336E-3</v>
      </c>
      <c r="AL51" s="7">
        <f t="shared" si="19"/>
        <v>6.7768050111725701E-3</v>
      </c>
      <c r="AM51" s="7">
        <f t="shared" si="19"/>
        <v>7.6803790126622456E-3</v>
      </c>
      <c r="AN51" s="7">
        <f t="shared" si="19"/>
        <v>6.0075460639583871E-3</v>
      </c>
      <c r="AO51" s="7">
        <f t="shared" si="19"/>
        <v>4.4934490884891995E-3</v>
      </c>
      <c r="AP51" s="7">
        <f t="shared" si="19"/>
        <v>1.0504658290291463E-2</v>
      </c>
      <c r="AQ51" s="7">
        <f t="shared" si="19"/>
        <v>9.3654224208456968E-3</v>
      </c>
      <c r="AR51" s="7">
        <f t="shared" si="19"/>
        <v>6.4422384214317986E-3</v>
      </c>
      <c r="AS51" s="7">
        <f t="shared" si="19"/>
        <v>5.6216955444033361E-3</v>
      </c>
      <c r="AT51" s="7">
        <f t="shared" si="19"/>
        <v>7.914819834670378E-3</v>
      </c>
      <c r="AU51" s="7">
        <f t="shared" ref="AU51:CK51" si="20">AU49/0.81897/10000</f>
        <v>4.7022479455901926E-3</v>
      </c>
      <c r="AV51" s="7">
        <f t="shared" si="20"/>
        <v>4.6656165671514222E-3</v>
      </c>
      <c r="AW51" s="7">
        <f t="shared" si="20"/>
        <v>4.4311757451432898E-3</v>
      </c>
      <c r="AX51" s="7">
        <f t="shared" si="20"/>
        <v>5.1735716815023746E-3</v>
      </c>
      <c r="AY51" s="7">
        <f t="shared" si="20"/>
        <v>4.6875953942146845E-3</v>
      </c>
      <c r="AZ51" s="7">
        <f t="shared" si="20"/>
        <v>3.4091602867015887E-3</v>
      </c>
      <c r="BA51" s="7">
        <f t="shared" si="20"/>
        <v>7.3690122959326971E-3</v>
      </c>
      <c r="BB51" s="7">
        <f t="shared" si="20"/>
        <v>4.6802691185269304E-3</v>
      </c>
      <c r="BC51" s="7">
        <f t="shared" si="20"/>
        <v>6.5423641891644378E-3</v>
      </c>
      <c r="BD51" s="7">
        <f t="shared" si="20"/>
        <v>4.2712187259606581E-3</v>
      </c>
      <c r="BE51" s="7">
        <f t="shared" si="20"/>
        <v>2.9414996886332834E-3</v>
      </c>
      <c r="BF51" s="7">
        <f t="shared" si="20"/>
        <v>2.8975420345067585E-3</v>
      </c>
      <c r="BG51" s="7">
        <f t="shared" si="20"/>
        <v>8.3641647435192985E-3</v>
      </c>
      <c r="BH51" s="7">
        <f t="shared" si="20"/>
        <v>4.847552413397317E-3</v>
      </c>
      <c r="BI51" s="7">
        <f t="shared" si="20"/>
        <v>3.7950108062566393E-3</v>
      </c>
      <c r="BJ51" s="7">
        <f t="shared" si="20"/>
        <v>2.8340476452128898E-3</v>
      </c>
      <c r="BK51" s="7">
        <f t="shared" si="20"/>
        <v>3.479980951683212E-3</v>
      </c>
      <c r="BL51" s="7">
        <f t="shared" si="20"/>
        <v>2.5458808014945603E-3</v>
      </c>
      <c r="BM51" s="7">
        <f t="shared" si="20"/>
        <v>2.6301329719037327E-3</v>
      </c>
      <c r="BN51" s="7">
        <f t="shared" si="20"/>
        <v>2.702174682833315E-3</v>
      </c>
      <c r="BO51" s="7">
        <f t="shared" si="20"/>
        <v>2.7949741748782004E-3</v>
      </c>
      <c r="BP51" s="7">
        <f t="shared" si="20"/>
        <v>3.6045276383750318E-3</v>
      </c>
      <c r="BQ51" s="7">
        <f t="shared" si="20"/>
        <v>2.9451628264771609E-3</v>
      </c>
      <c r="BR51" s="7">
        <f t="shared" si="20"/>
        <v>2.6118172826843475E-3</v>
      </c>
      <c r="BS51" s="7">
        <f t="shared" si="20"/>
        <v>3.7119796817954259E-3</v>
      </c>
      <c r="BT51" s="7">
        <f t="shared" si="20"/>
        <v>4.1955138771871984E-3</v>
      </c>
      <c r="BU51" s="7">
        <f t="shared" si="20"/>
        <v>3.9024628496770334E-3</v>
      </c>
      <c r="BV51" s="7">
        <f t="shared" si="20"/>
        <v>4.6521850617238731E-3</v>
      </c>
      <c r="BW51" s="7">
        <f t="shared" si="20"/>
        <v>6.4227016862644544E-3</v>
      </c>
      <c r="BX51" s="7">
        <f t="shared" si="20"/>
        <v>7.6193267152642958E-3</v>
      </c>
      <c r="BY51" s="7">
        <f t="shared" si="20"/>
        <v>3.5422542950291225E-3</v>
      </c>
      <c r="BZ51" s="7">
        <f t="shared" si="20"/>
        <v>3.2406559458832431E-3</v>
      </c>
      <c r="CA51" s="7">
        <f t="shared" si="20"/>
        <v>2.9866783887077674E-3</v>
      </c>
      <c r="CB51" s="7">
        <f t="shared" si="20"/>
        <v>6.3616493888665037E-3</v>
      </c>
      <c r="CC51" s="7">
        <f t="shared" si="20"/>
        <v>7.0576455792031451E-3</v>
      </c>
      <c r="CD51" s="7">
        <f t="shared" si="20"/>
        <v>6.3005970914685521E-3</v>
      </c>
      <c r="CE51" s="7">
        <f t="shared" si="20"/>
        <v>6.3555441591267078E-3</v>
      </c>
      <c r="CF51" s="7">
        <f t="shared" si="20"/>
        <v>7.6864842424020424E-3</v>
      </c>
      <c r="CG51" s="7">
        <f t="shared" si="20"/>
        <v>7.933135523889764E-3</v>
      </c>
      <c r="CH51" s="7">
        <f t="shared" si="20"/>
        <v>7.2652233903561791E-3</v>
      </c>
      <c r="CI51" s="7">
        <f t="shared" si="20"/>
        <v>9.1615077475365389E-3</v>
      </c>
      <c r="CJ51" s="7">
        <f t="shared" si="20"/>
        <v>1.5873597323467284E-3</v>
      </c>
      <c r="CK51" s="7">
        <f t="shared" si="20"/>
        <v>7.9734300401724106E-3</v>
      </c>
    </row>
    <row r="52" spans="1:89" s="3" customFormat="1" ht="15.75" x14ac:dyDescent="0.3">
      <c r="A52" s="1" t="s">
        <v>14</v>
      </c>
      <c r="B52" s="7">
        <f t="shared" ref="B52:AT52" si="21">B36/0.4645/10000</f>
        <v>0.16297093649085037</v>
      </c>
      <c r="C52" s="7">
        <f t="shared" si="21"/>
        <v>0.15866523143164693</v>
      </c>
      <c r="D52" s="7">
        <f t="shared" si="21"/>
        <v>0.17179763186221744</v>
      </c>
      <c r="E52" s="7">
        <f t="shared" si="21"/>
        <v>0.14294940796555436</v>
      </c>
      <c r="F52" s="7">
        <f t="shared" si="21"/>
        <v>0.15866523143164693</v>
      </c>
      <c r="G52" s="7">
        <f t="shared" si="21"/>
        <v>0.1642626480086114</v>
      </c>
      <c r="H52" s="7">
        <f t="shared" si="21"/>
        <v>4.4779332615715824E-2</v>
      </c>
      <c r="I52" s="7">
        <f t="shared" si="21"/>
        <v>3.5457481162540362E-2</v>
      </c>
      <c r="J52" s="7">
        <f t="shared" si="21"/>
        <v>3.6081808396124862E-2</v>
      </c>
      <c r="K52" s="7">
        <f t="shared" si="21"/>
        <v>2.6027987082884823E-2</v>
      </c>
      <c r="L52" s="7">
        <f t="shared" si="21"/>
        <v>2.581270182992465E-2</v>
      </c>
      <c r="M52" s="7">
        <f t="shared" si="21"/>
        <v>2.9946178686759951E-2</v>
      </c>
      <c r="N52" s="7">
        <f t="shared" si="21"/>
        <v>3.3519913885898811E-2</v>
      </c>
      <c r="O52" s="7">
        <f t="shared" si="21"/>
        <v>2.2970936490850379E-2</v>
      </c>
      <c r="P52" s="7">
        <f t="shared" si="21"/>
        <v>3.0355220667384282E-2</v>
      </c>
      <c r="Q52" s="7">
        <f t="shared" si="21"/>
        <v>3.3821313240043054E-2</v>
      </c>
      <c r="R52" s="7">
        <f t="shared" si="21"/>
        <v>3.573735199138859E-2</v>
      </c>
      <c r="S52" s="7">
        <f t="shared" si="21"/>
        <v>3.7244348762109789E-2</v>
      </c>
      <c r="T52" s="7">
        <f t="shared" si="21"/>
        <v>2.9494079655543595E-2</v>
      </c>
      <c r="U52" s="7">
        <f t="shared" si="21"/>
        <v>2.5188374596340147E-2</v>
      </c>
      <c r="V52" s="7">
        <f t="shared" si="21"/>
        <v>2.6523143164693216E-2</v>
      </c>
      <c r="W52" s="7">
        <f t="shared" si="21"/>
        <v>3.4660925726587723E-2</v>
      </c>
      <c r="X52" s="7">
        <f t="shared" si="21"/>
        <v>3.3928955866523142E-2</v>
      </c>
      <c r="Y52" s="7">
        <f t="shared" si="21"/>
        <v>2.742734122712594E-2</v>
      </c>
      <c r="Z52" s="7">
        <f t="shared" si="21"/>
        <v>3.9827771797631861E-2</v>
      </c>
      <c r="AA52" s="7">
        <f t="shared" si="21"/>
        <v>5.5629709364908499E-2</v>
      </c>
      <c r="AB52" s="7">
        <f t="shared" si="21"/>
        <v>7.147470398277718E-2</v>
      </c>
      <c r="AC52" s="7">
        <f t="shared" si="21"/>
        <v>3.5952637244348759E-2</v>
      </c>
      <c r="AD52" s="7">
        <f t="shared" si="21"/>
        <v>2.5834230355220665E-2</v>
      </c>
      <c r="AE52" s="7">
        <f t="shared" si="21"/>
        <v>0.22002152852529602</v>
      </c>
      <c r="AF52" s="7">
        <f t="shared" si="21"/>
        <v>0.19655543595263722</v>
      </c>
      <c r="AG52" s="7">
        <f t="shared" si="21"/>
        <v>0.16340150699677072</v>
      </c>
      <c r="AH52" s="7">
        <f t="shared" si="21"/>
        <v>3.5952637244348759E-2</v>
      </c>
      <c r="AI52" s="7">
        <f t="shared" si="21"/>
        <v>2.7255113024757797E-2</v>
      </c>
      <c r="AJ52" s="7">
        <f t="shared" si="21"/>
        <v>4.1765339074273405E-2</v>
      </c>
      <c r="AK52" s="7">
        <f t="shared" si="21"/>
        <v>3.1367061356297091E-2</v>
      </c>
      <c r="AL52" s="7">
        <f t="shared" si="21"/>
        <v>6.3939720129171138E-2</v>
      </c>
      <c r="AM52" s="7">
        <f t="shared" si="21"/>
        <v>4.3057050592034442E-2</v>
      </c>
      <c r="AN52" s="7">
        <f t="shared" si="21"/>
        <v>4.9300322927879441E-2</v>
      </c>
      <c r="AO52" s="7">
        <f t="shared" si="21"/>
        <v>8.9343379978471471E-2</v>
      </c>
      <c r="AP52" s="7">
        <f t="shared" si="21"/>
        <v>5.8127018299246505E-2</v>
      </c>
      <c r="AQ52" s="7">
        <f t="shared" si="21"/>
        <v>7.3412271259418724E-2</v>
      </c>
      <c r="AR52" s="7">
        <f t="shared" si="21"/>
        <v>1.4682454251883746E-2</v>
      </c>
      <c r="AS52" s="7">
        <f t="shared" si="21"/>
        <v>7.5780409041980631E-3</v>
      </c>
      <c r="AT52" s="7">
        <f t="shared" si="21"/>
        <v>2.2238966630785791E-2</v>
      </c>
      <c r="AU52" s="7">
        <f t="shared" ref="AU52:CK52" si="22">AU36/0.4645/10000</f>
        <v>2.3896663078579114E-2</v>
      </c>
      <c r="AV52" s="7">
        <f t="shared" si="22"/>
        <v>2.5941872981700753E-2</v>
      </c>
      <c r="AW52" s="7">
        <f t="shared" si="22"/>
        <v>2.8288482238966628E-2</v>
      </c>
      <c r="AX52" s="7">
        <f t="shared" si="22"/>
        <v>3.0053821313240043E-2</v>
      </c>
      <c r="AY52" s="7">
        <f t="shared" si="22"/>
        <v>2.2238966630785791E-2</v>
      </c>
      <c r="AZ52" s="7">
        <f t="shared" si="22"/>
        <v>3.4639397201291715E-2</v>
      </c>
      <c r="BA52" s="7">
        <f t="shared" si="22"/>
        <v>1.9031216361679225E-2</v>
      </c>
      <c r="BB52" s="7">
        <f t="shared" si="22"/>
        <v>2.921420882669537E-2</v>
      </c>
      <c r="BC52" s="7">
        <f t="shared" si="22"/>
        <v>3.1324004305705054E-2</v>
      </c>
      <c r="BD52" s="7">
        <f t="shared" si="22"/>
        <v>3.11302475780409E-2</v>
      </c>
      <c r="BE52" s="7">
        <f t="shared" si="22"/>
        <v>2.6695371367061353E-2</v>
      </c>
      <c r="BF52" s="7">
        <f t="shared" si="22"/>
        <v>2.6135629709364908E-2</v>
      </c>
      <c r="BG52" s="7">
        <f t="shared" si="22"/>
        <v>5.3390742734122705E-2</v>
      </c>
      <c r="BH52" s="7">
        <f t="shared" si="22"/>
        <v>4.3487621097954787E-2</v>
      </c>
      <c r="BI52" s="7">
        <f t="shared" si="22"/>
        <v>3.573735199138859E-2</v>
      </c>
      <c r="BJ52" s="7">
        <f t="shared" si="22"/>
        <v>2.8137782561894507E-2</v>
      </c>
      <c r="BK52" s="7">
        <f t="shared" si="22"/>
        <v>2.4628632938643702E-2</v>
      </c>
      <c r="BL52" s="7">
        <f t="shared" si="22"/>
        <v>4.3272335844994618E-2</v>
      </c>
      <c r="BM52" s="7">
        <f t="shared" si="22"/>
        <v>3.1560818083961245E-2</v>
      </c>
      <c r="BN52" s="7">
        <f t="shared" si="22"/>
        <v>2.8374596340150701E-2</v>
      </c>
      <c r="BO52" s="7">
        <f t="shared" si="22"/>
        <v>3.453175457481162E-2</v>
      </c>
      <c r="BP52" s="7">
        <f t="shared" si="22"/>
        <v>2.2712594187298169E-2</v>
      </c>
      <c r="BQ52" s="7">
        <f t="shared" si="22"/>
        <v>2.8998923573735198E-2</v>
      </c>
      <c r="BR52" s="7">
        <f t="shared" si="22"/>
        <v>3.3369214208826693E-2</v>
      </c>
      <c r="BS52" s="7">
        <f t="shared" si="22"/>
        <v>3.117330462863294E-2</v>
      </c>
      <c r="BT52" s="7">
        <f t="shared" si="22"/>
        <v>3.8622174381054898E-2</v>
      </c>
      <c r="BU52" s="7">
        <f t="shared" si="22"/>
        <v>3.2895586652314318E-2</v>
      </c>
      <c r="BV52" s="7">
        <f t="shared" si="22"/>
        <v>3.7459634015069965E-2</v>
      </c>
      <c r="BW52" s="7">
        <f t="shared" si="22"/>
        <v>5.1883745963401506E-2</v>
      </c>
      <c r="BX52" s="7">
        <f t="shared" si="22"/>
        <v>3.8083961248654465E-2</v>
      </c>
      <c r="BY52" s="7">
        <f t="shared" si="22"/>
        <v>3.2077502691065664E-2</v>
      </c>
      <c r="BZ52" s="7">
        <f t="shared" si="22"/>
        <v>4.5059203444564051E-2</v>
      </c>
      <c r="CA52" s="7">
        <f t="shared" si="22"/>
        <v>3.1001076426264797E-2</v>
      </c>
      <c r="CB52" s="7">
        <f t="shared" si="22"/>
        <v>3.5134553283100105E-2</v>
      </c>
      <c r="CC52" s="7">
        <f t="shared" si="22"/>
        <v>3.5672766415500538E-2</v>
      </c>
      <c r="CD52" s="7">
        <f t="shared" si="22"/>
        <v>2.8546824542518834E-2</v>
      </c>
      <c r="CE52" s="7">
        <f t="shared" si="22"/>
        <v>2.3767491926803015E-2</v>
      </c>
      <c r="CF52" s="7">
        <f t="shared" si="22"/>
        <v>3.7115177610333693E-2</v>
      </c>
      <c r="CG52" s="7">
        <f t="shared" si="22"/>
        <v>3.1216361679224973E-2</v>
      </c>
      <c r="CH52" s="7">
        <f t="shared" si="22"/>
        <v>3.4445640473627553E-2</v>
      </c>
      <c r="CI52" s="7">
        <f t="shared" si="22"/>
        <v>2.3035522066738427E-2</v>
      </c>
      <c r="CJ52" s="7">
        <f t="shared" si="22"/>
        <v>4.7578040904198059E-2</v>
      </c>
      <c r="CK52" s="7">
        <f t="shared" si="22"/>
        <v>2.1743810548977394E-2</v>
      </c>
    </row>
    <row r="53" spans="1:89" s="3" customFormat="1" ht="15.75" x14ac:dyDescent="0.3">
      <c r="A53" s="1" t="s">
        <v>13</v>
      </c>
      <c r="B53" s="7">
        <f t="shared" ref="B53:AT53" si="23">B47/1000/0.94323</f>
        <v>0.2084327258462941</v>
      </c>
      <c r="C53" s="7">
        <f t="shared" si="23"/>
        <v>0.22571377076640906</v>
      </c>
      <c r="D53" s="7">
        <f t="shared" si="23"/>
        <v>0.2109771741780902</v>
      </c>
      <c r="E53" s="7">
        <f t="shared" si="23"/>
        <v>0.19507437210436479</v>
      </c>
      <c r="F53" s="7">
        <f t="shared" si="23"/>
        <v>0.17281044920114924</v>
      </c>
      <c r="G53" s="7">
        <f t="shared" si="23"/>
        <v>0.24076842339620241</v>
      </c>
      <c r="H53" s="7">
        <f t="shared" si="23"/>
        <v>0.28413006371722699</v>
      </c>
      <c r="I53" s="7">
        <f t="shared" si="23"/>
        <v>4.6998081061883107E-2</v>
      </c>
      <c r="J53" s="7">
        <f t="shared" si="23"/>
        <v>4.7506970728242316E-2</v>
      </c>
      <c r="K53" s="7">
        <f t="shared" si="23"/>
        <v>5.4705639133615341E-2</v>
      </c>
      <c r="L53" s="7">
        <f t="shared" si="23"/>
        <v>5.2659478600129338E-2</v>
      </c>
      <c r="M53" s="7">
        <f t="shared" si="23"/>
        <v>5.2139987065720983E-2</v>
      </c>
      <c r="N53" s="7">
        <f t="shared" si="23"/>
        <v>5.0433086309807786E-2</v>
      </c>
      <c r="O53" s="7">
        <f t="shared" si="23"/>
        <v>0.1307210330460227</v>
      </c>
      <c r="P53" s="7">
        <f t="shared" si="23"/>
        <v>5.968851711671596E-2</v>
      </c>
      <c r="Q53" s="7">
        <f t="shared" si="23"/>
        <v>0.12298166937014303</v>
      </c>
      <c r="R53" s="7">
        <f t="shared" si="23"/>
        <v>0.22794016305673059</v>
      </c>
      <c r="S53" s="7">
        <f t="shared" si="23"/>
        <v>0.15107661970039118</v>
      </c>
      <c r="T53" s="7">
        <f t="shared" si="23"/>
        <v>0.20249567973876997</v>
      </c>
      <c r="U53" s="7">
        <f t="shared" si="23"/>
        <v>6.7639918153578657E-2</v>
      </c>
      <c r="V53" s="7">
        <f t="shared" si="23"/>
        <v>5.8628330311800932E-2</v>
      </c>
      <c r="W53" s="7">
        <f t="shared" si="23"/>
        <v>0.11672656722114436</v>
      </c>
      <c r="X53" s="7">
        <f t="shared" si="23"/>
        <v>7.0184366485374725E-2</v>
      </c>
      <c r="Y53" s="7">
        <f t="shared" si="23"/>
        <v>7.5909375231915863E-2</v>
      </c>
      <c r="Z53" s="7">
        <f t="shared" si="23"/>
        <v>5.3592442988454565E-2</v>
      </c>
      <c r="AA53" s="7">
        <f t="shared" si="23"/>
        <v>5.8331478006424735E-2</v>
      </c>
      <c r="AB53" s="7">
        <f t="shared" si="23"/>
        <v>4.6711830624556049E-2</v>
      </c>
      <c r="AC53" s="7">
        <f t="shared" si="23"/>
        <v>5.7091059444674151E-2</v>
      </c>
      <c r="AD53" s="7">
        <f t="shared" si="23"/>
        <v>5.7780180867868916E-2</v>
      </c>
      <c r="AE53" s="7">
        <f t="shared" si="23"/>
        <v>0.40499135947753995</v>
      </c>
      <c r="AF53" s="7">
        <f t="shared" si="23"/>
        <v>0.34031996437772338</v>
      </c>
      <c r="AG53" s="7">
        <f t="shared" si="23"/>
        <v>0.34456071159738344</v>
      </c>
      <c r="AH53" s="7">
        <f t="shared" si="23"/>
        <v>0.11619647381868684</v>
      </c>
      <c r="AI53" s="7">
        <f t="shared" si="23"/>
        <v>0.10570062445002809</v>
      </c>
      <c r="AJ53" s="7">
        <f t="shared" si="23"/>
        <v>0.12181546388473649</v>
      </c>
      <c r="AK53" s="7">
        <f t="shared" si="23"/>
        <v>0.51313041357887257</v>
      </c>
      <c r="AL53" s="7">
        <f t="shared" si="23"/>
        <v>0.15892200205676241</v>
      </c>
      <c r="AM53" s="7">
        <f t="shared" si="23"/>
        <v>9.9445522301029432E-2</v>
      </c>
      <c r="AN53" s="7">
        <f t="shared" si="23"/>
        <v>0.13114510776798871</v>
      </c>
      <c r="AO53" s="7">
        <f t="shared" si="23"/>
        <v>7.7287618078305406E-2</v>
      </c>
      <c r="AP53" s="7">
        <f t="shared" si="23"/>
        <v>0.17429471072803029</v>
      </c>
      <c r="AQ53" s="7">
        <f t="shared" si="23"/>
        <v>0.23758786298145732</v>
      </c>
      <c r="AR53" s="7">
        <f t="shared" si="23"/>
        <v>6.3621810162950709E-2</v>
      </c>
      <c r="AS53" s="7">
        <f t="shared" si="23"/>
        <v>6.70780191469737E-2</v>
      </c>
      <c r="AT53" s="7">
        <f t="shared" si="23"/>
        <v>5.7780180867868916E-2</v>
      </c>
      <c r="AU53" s="7">
        <f t="shared" ref="AU53:CK53" si="24">AU47/1000/0.94323</f>
        <v>0.10347423215970653</v>
      </c>
      <c r="AV53" s="7">
        <f t="shared" si="24"/>
        <v>9.5204775081369319E-2</v>
      </c>
      <c r="AW53" s="7">
        <f t="shared" si="24"/>
        <v>8.0139520583526816E-2</v>
      </c>
      <c r="AX53" s="7">
        <f t="shared" si="24"/>
        <v>8.1167901784294394E-2</v>
      </c>
      <c r="AY53" s="7">
        <f t="shared" si="24"/>
        <v>9.4674681678911812E-2</v>
      </c>
      <c r="AZ53" s="7">
        <f t="shared" si="24"/>
        <v>7.8061554445893369E-2</v>
      </c>
      <c r="BA53" s="7">
        <f t="shared" si="24"/>
        <v>7.7934332029303569E-2</v>
      </c>
      <c r="BB53" s="7">
        <f t="shared" si="24"/>
        <v>6.1268195456039357E-2</v>
      </c>
      <c r="BC53" s="7">
        <f t="shared" si="24"/>
        <v>7.009955154098152E-2</v>
      </c>
      <c r="BD53" s="7">
        <f t="shared" si="24"/>
        <v>5.6857818347592848E-2</v>
      </c>
      <c r="BE53" s="7">
        <f t="shared" si="24"/>
        <v>4.8058267866798121E-2</v>
      </c>
      <c r="BF53" s="7">
        <f t="shared" si="24"/>
        <v>5.1143411469100862E-2</v>
      </c>
      <c r="BG53" s="7">
        <f t="shared" si="24"/>
        <v>4.3997752403973585E-2</v>
      </c>
      <c r="BH53" s="7">
        <f t="shared" si="24"/>
        <v>6.9972329124391719E-2</v>
      </c>
      <c r="BI53" s="7">
        <f t="shared" si="24"/>
        <v>4.2619509557584048E-2</v>
      </c>
      <c r="BJ53" s="7">
        <f t="shared" si="24"/>
        <v>6.2232965448512027E-2</v>
      </c>
      <c r="BK53" s="7">
        <f t="shared" si="24"/>
        <v>5.2373228162802286E-2</v>
      </c>
      <c r="BL53" s="7">
        <f t="shared" si="24"/>
        <v>5.2479246843293789E-2</v>
      </c>
      <c r="BM53" s="7">
        <f t="shared" si="24"/>
        <v>5.0072622796136675E-2</v>
      </c>
      <c r="BN53" s="7">
        <f t="shared" si="24"/>
        <v>4.9956002247596019E-2</v>
      </c>
      <c r="BO53" s="7">
        <f t="shared" si="24"/>
        <v>4.6913266117489902E-2</v>
      </c>
      <c r="BP53" s="7">
        <f t="shared" si="24"/>
        <v>4.92774826924504E-2</v>
      </c>
      <c r="BQ53" s="7">
        <f t="shared" si="24"/>
        <v>5.1737116079853263E-2</v>
      </c>
      <c r="BR53" s="7">
        <f t="shared" si="24"/>
        <v>4.7708406221176169E-2</v>
      </c>
      <c r="BS53" s="7">
        <f t="shared" si="24"/>
        <v>5.4111934522862927E-2</v>
      </c>
      <c r="BT53" s="7">
        <f t="shared" si="24"/>
        <v>7.3046870858645294E-2</v>
      </c>
      <c r="BU53" s="7">
        <f t="shared" si="24"/>
        <v>4.9309288296597857E-2</v>
      </c>
      <c r="BV53" s="7">
        <f t="shared" si="24"/>
        <v>9.8809410218080429E-2</v>
      </c>
      <c r="BW53" s="7">
        <f t="shared" si="24"/>
        <v>0.12298166937014303</v>
      </c>
      <c r="BX53" s="7">
        <f t="shared" si="24"/>
        <v>0.14312521866352851</v>
      </c>
      <c r="BY53" s="7">
        <f t="shared" si="24"/>
        <v>5.0104428400284125E-2</v>
      </c>
      <c r="BZ53" s="7">
        <f t="shared" si="24"/>
        <v>4.5831875576476569E-2</v>
      </c>
      <c r="CA53" s="7">
        <f t="shared" si="24"/>
        <v>4.4167382292759981E-2</v>
      </c>
      <c r="CB53" s="7">
        <f t="shared" si="24"/>
        <v>0.20016326876795693</v>
      </c>
      <c r="CC53" s="7">
        <f t="shared" si="24"/>
        <v>0.20875078188776863</v>
      </c>
      <c r="CD53" s="7">
        <f t="shared" si="24"/>
        <v>0.18839519523340012</v>
      </c>
      <c r="CE53" s="7">
        <f t="shared" si="24"/>
        <v>0.20217762369729544</v>
      </c>
      <c r="CF53" s="7">
        <f t="shared" si="24"/>
        <v>0.22507765868346005</v>
      </c>
      <c r="CG53" s="7">
        <f t="shared" si="24"/>
        <v>0.16454099212281201</v>
      </c>
      <c r="CH53" s="7">
        <f t="shared" si="24"/>
        <v>0.13930854616583443</v>
      </c>
      <c r="CI53" s="7">
        <f t="shared" si="24"/>
        <v>0.19942113800451639</v>
      </c>
      <c r="CJ53" s="7">
        <f t="shared" si="24"/>
        <v>8.1634383978457001E-2</v>
      </c>
      <c r="CK53" s="7">
        <f t="shared" si="24"/>
        <v>0.27405828907053426</v>
      </c>
    </row>
    <row r="54" spans="1:89" s="3" customFormat="1" x14ac:dyDescent="0.25">
      <c r="A54" s="1" t="s">
        <v>12</v>
      </c>
      <c r="B54" s="3">
        <v>4200</v>
      </c>
      <c r="C54" s="3">
        <v>4224</v>
      </c>
      <c r="D54" s="3">
        <v>4600</v>
      </c>
      <c r="E54" s="3">
        <v>4590</v>
      </c>
      <c r="F54" s="3">
        <v>4504</v>
      </c>
      <c r="G54" s="3">
        <v>3775</v>
      </c>
      <c r="H54" s="3">
        <v>2828</v>
      </c>
      <c r="I54" s="3">
        <v>2924</v>
      </c>
      <c r="J54" s="3">
        <v>2981</v>
      </c>
      <c r="K54" s="3">
        <v>3693</v>
      </c>
      <c r="L54" s="3">
        <v>2631</v>
      </c>
      <c r="M54" s="3">
        <v>2940</v>
      </c>
      <c r="N54" s="3">
        <v>2732</v>
      </c>
      <c r="O54" s="3">
        <v>4415</v>
      </c>
      <c r="P54" s="3">
        <v>4238</v>
      </c>
      <c r="Q54" s="3">
        <v>4280</v>
      </c>
      <c r="R54" s="3">
        <v>3280</v>
      </c>
      <c r="S54" s="3">
        <v>2579</v>
      </c>
      <c r="T54" s="3">
        <v>3660</v>
      </c>
      <c r="U54" s="3">
        <v>4345</v>
      </c>
      <c r="V54" s="3">
        <v>4430</v>
      </c>
      <c r="W54" s="3">
        <v>4455</v>
      </c>
      <c r="X54" s="3">
        <v>4635</v>
      </c>
      <c r="Y54" s="3">
        <v>2628</v>
      </c>
      <c r="Z54" s="3">
        <v>2937</v>
      </c>
      <c r="AA54" s="3">
        <v>2441</v>
      </c>
      <c r="AB54" s="3">
        <v>3181</v>
      </c>
      <c r="AC54" s="3">
        <v>3129</v>
      </c>
      <c r="AD54" s="3">
        <v>2396</v>
      </c>
      <c r="AE54" s="3">
        <v>2700</v>
      </c>
      <c r="AF54" s="3">
        <v>3300</v>
      </c>
      <c r="AG54" s="3">
        <v>3242</v>
      </c>
      <c r="AH54" s="3">
        <v>3835</v>
      </c>
      <c r="AI54" s="3">
        <v>3120</v>
      </c>
      <c r="AJ54" s="3">
        <v>2574</v>
      </c>
      <c r="AK54" s="3">
        <v>3045</v>
      </c>
      <c r="AL54" s="3">
        <v>2378</v>
      </c>
      <c r="AM54" s="3">
        <v>2252</v>
      </c>
      <c r="AN54" s="3">
        <v>1903</v>
      </c>
      <c r="AO54" s="3">
        <v>3253</v>
      </c>
      <c r="AP54" s="3">
        <v>3066</v>
      </c>
      <c r="AQ54" s="3">
        <v>4280</v>
      </c>
      <c r="AR54" s="3">
        <v>2768</v>
      </c>
      <c r="AS54" s="3">
        <v>2317</v>
      </c>
      <c r="AT54" s="3">
        <v>3138</v>
      </c>
      <c r="AU54" s="3">
        <v>4186</v>
      </c>
      <c r="AV54" s="3">
        <v>3473</v>
      </c>
      <c r="AW54" s="3">
        <v>4470</v>
      </c>
      <c r="AX54" s="3">
        <v>3617</v>
      </c>
      <c r="AY54" s="3">
        <v>4130</v>
      </c>
      <c r="AZ54" s="3">
        <v>4287</v>
      </c>
      <c r="BA54" s="3">
        <v>4634</v>
      </c>
      <c r="BB54" s="3">
        <v>5637</v>
      </c>
      <c r="BC54" s="3">
        <v>5856</v>
      </c>
      <c r="BD54" s="3">
        <v>5655</v>
      </c>
      <c r="BE54" s="3">
        <v>4254</v>
      </c>
      <c r="BF54" s="3">
        <v>3920</v>
      </c>
      <c r="BG54" s="3">
        <v>3855</v>
      </c>
      <c r="BH54" s="3">
        <v>2640</v>
      </c>
      <c r="BI54" s="19">
        <v>20000</v>
      </c>
      <c r="BJ54" s="3">
        <v>4855</v>
      </c>
      <c r="BK54" s="3">
        <v>5172</v>
      </c>
      <c r="BL54" s="3">
        <v>4512</v>
      </c>
      <c r="BM54" s="3">
        <v>5039</v>
      </c>
      <c r="BN54" s="3">
        <v>4830</v>
      </c>
      <c r="BO54" s="3">
        <v>5239</v>
      </c>
      <c r="BP54" s="3">
        <v>4045</v>
      </c>
      <c r="BQ54" s="3">
        <v>4852</v>
      </c>
      <c r="BR54" s="3">
        <v>4690</v>
      </c>
      <c r="BS54" s="3">
        <v>4455</v>
      </c>
      <c r="BT54" s="3">
        <v>4644</v>
      </c>
      <c r="BU54" s="3">
        <v>4601</v>
      </c>
      <c r="BV54" s="3">
        <v>5280</v>
      </c>
      <c r="BW54" s="3">
        <v>5490</v>
      </c>
      <c r="BX54" s="3">
        <v>4860</v>
      </c>
      <c r="BY54" s="3">
        <v>4774</v>
      </c>
      <c r="BZ54" s="3">
        <v>5700</v>
      </c>
      <c r="CA54" s="3">
        <v>4558</v>
      </c>
      <c r="CB54" s="3">
        <v>4123</v>
      </c>
      <c r="CC54" s="3">
        <v>4175</v>
      </c>
      <c r="CD54" s="3">
        <v>4064</v>
      </c>
      <c r="CE54" s="3">
        <v>3968</v>
      </c>
      <c r="CF54" s="3">
        <v>4204</v>
      </c>
      <c r="CG54" s="3">
        <v>4364</v>
      </c>
      <c r="CH54" s="3">
        <v>4163</v>
      </c>
      <c r="CI54" s="3">
        <v>5010</v>
      </c>
      <c r="CJ54" s="3">
        <v>2810</v>
      </c>
      <c r="CK54" s="3">
        <v>3115</v>
      </c>
    </row>
    <row r="55" spans="1:89" s="3" customFormat="1" x14ac:dyDescent="0.25">
      <c r="A55" s="1" t="s">
        <v>11</v>
      </c>
      <c r="B55" s="19">
        <v>101000</v>
      </c>
      <c r="C55" s="19">
        <v>98400</v>
      </c>
      <c r="D55" s="19">
        <v>97100</v>
      </c>
      <c r="E55" s="19">
        <v>96300</v>
      </c>
      <c r="F55" s="19">
        <v>95700</v>
      </c>
      <c r="G55" s="3">
        <v>96140</v>
      </c>
      <c r="H55" s="3">
        <v>81690</v>
      </c>
      <c r="I55" s="3">
        <v>83030</v>
      </c>
      <c r="J55" s="3">
        <v>85580</v>
      </c>
      <c r="K55" s="3">
        <v>80420</v>
      </c>
      <c r="L55" s="3">
        <v>84560</v>
      </c>
      <c r="M55" s="3">
        <v>84200</v>
      </c>
      <c r="N55" s="3">
        <v>84450</v>
      </c>
      <c r="O55" s="19">
        <v>97700</v>
      </c>
      <c r="P55" s="19">
        <v>100900</v>
      </c>
      <c r="Q55" s="19">
        <v>94600</v>
      </c>
      <c r="R55" s="19">
        <v>96400</v>
      </c>
      <c r="S55" s="19">
        <v>99600</v>
      </c>
      <c r="T55" s="19">
        <v>95300</v>
      </c>
      <c r="U55" s="19">
        <v>94700</v>
      </c>
      <c r="V55" s="19">
        <v>93600</v>
      </c>
      <c r="W55" s="3">
        <v>90540</v>
      </c>
      <c r="X55" s="19">
        <v>90700</v>
      </c>
      <c r="Y55" s="3">
        <v>94190</v>
      </c>
      <c r="Z55" s="3">
        <v>91630</v>
      </c>
      <c r="AA55" s="3">
        <v>93610</v>
      </c>
      <c r="AB55" s="3">
        <v>90410</v>
      </c>
      <c r="AC55" s="3">
        <v>90340</v>
      </c>
      <c r="AD55" s="3">
        <v>92030</v>
      </c>
      <c r="AE55" s="3">
        <v>102280</v>
      </c>
      <c r="AF55" s="3">
        <v>100550</v>
      </c>
      <c r="AG55" s="3">
        <v>100270</v>
      </c>
      <c r="AH55" s="3">
        <v>82920</v>
      </c>
      <c r="AI55" s="3">
        <v>87970</v>
      </c>
      <c r="AJ55" s="3">
        <v>87000</v>
      </c>
      <c r="AK55" s="3">
        <v>83490</v>
      </c>
      <c r="AL55" s="3">
        <v>91150</v>
      </c>
      <c r="AM55" s="3">
        <v>92580</v>
      </c>
      <c r="AN55" s="3">
        <v>94420</v>
      </c>
      <c r="AO55" s="19">
        <v>99100</v>
      </c>
      <c r="AP55" s="3">
        <v>97720</v>
      </c>
      <c r="AQ55" s="19">
        <v>99100</v>
      </c>
      <c r="AR55" s="3">
        <v>86940</v>
      </c>
      <c r="AS55" s="3">
        <v>85730</v>
      </c>
      <c r="AT55" s="3">
        <v>84470</v>
      </c>
      <c r="AU55" s="3">
        <v>94960</v>
      </c>
      <c r="AV55" s="3">
        <v>95980</v>
      </c>
      <c r="AW55" s="3">
        <v>91050</v>
      </c>
      <c r="AX55" s="3">
        <v>92040</v>
      </c>
      <c r="AY55" s="3">
        <v>88830</v>
      </c>
      <c r="AZ55" s="3">
        <v>85070</v>
      </c>
      <c r="BA55" s="3">
        <v>96480</v>
      </c>
      <c r="BB55" s="3">
        <v>95610</v>
      </c>
      <c r="BC55" s="3">
        <v>94900</v>
      </c>
      <c r="BD55" s="3">
        <v>97890</v>
      </c>
      <c r="BE55" s="3">
        <v>79810</v>
      </c>
      <c r="BF55" s="3">
        <v>81380</v>
      </c>
      <c r="BG55" s="3">
        <v>91130</v>
      </c>
      <c r="BH55" s="19">
        <v>90600</v>
      </c>
      <c r="BI55" s="19">
        <v>76800</v>
      </c>
      <c r="BJ55" s="19">
        <v>91800</v>
      </c>
      <c r="BK55" s="3">
        <v>94320</v>
      </c>
      <c r="BL55" s="3">
        <v>96480</v>
      </c>
      <c r="BM55" s="3">
        <v>95030</v>
      </c>
      <c r="BN55" s="3">
        <v>93580</v>
      </c>
      <c r="BO55" s="19">
        <v>95700</v>
      </c>
      <c r="BP55" s="19">
        <v>94800</v>
      </c>
      <c r="BQ55" s="19">
        <v>92400</v>
      </c>
      <c r="BR55" s="19">
        <v>93700</v>
      </c>
      <c r="BS55" s="19">
        <v>98200</v>
      </c>
      <c r="BT55" s="19">
        <v>96100</v>
      </c>
      <c r="BU55" s="19">
        <v>97600</v>
      </c>
      <c r="BV55" s="19">
        <v>113600</v>
      </c>
      <c r="BW55" s="19">
        <v>91300</v>
      </c>
      <c r="BX55" s="19">
        <v>90500</v>
      </c>
      <c r="BY55" s="19">
        <v>91000</v>
      </c>
      <c r="BZ55" s="19">
        <v>91000</v>
      </c>
      <c r="CA55" s="19">
        <v>92200</v>
      </c>
      <c r="CB55" s="3">
        <v>85450</v>
      </c>
      <c r="CC55" s="3">
        <v>84180</v>
      </c>
      <c r="CD55" s="3">
        <v>84420</v>
      </c>
      <c r="CE55" s="3">
        <v>84570</v>
      </c>
      <c r="CF55" s="3">
        <v>83760</v>
      </c>
      <c r="CG55" s="3">
        <v>95700</v>
      </c>
      <c r="CH55" s="19">
        <v>95500</v>
      </c>
      <c r="CI55" s="19">
        <v>95100</v>
      </c>
      <c r="CJ55" s="3">
        <v>98480</v>
      </c>
      <c r="CK55" s="3">
        <v>81860</v>
      </c>
    </row>
    <row r="56" spans="1:89" s="3" customFormat="1" x14ac:dyDescent="0.25">
      <c r="A56" s="1" t="s">
        <v>10</v>
      </c>
      <c r="B56" s="3">
        <v>5220</v>
      </c>
      <c r="C56" s="3">
        <v>3750</v>
      </c>
      <c r="D56" s="3">
        <v>3900</v>
      </c>
      <c r="E56" s="3">
        <v>2170</v>
      </c>
      <c r="F56" s="3">
        <v>2960</v>
      </c>
      <c r="G56" s="3">
        <v>3070</v>
      </c>
      <c r="H56" s="3">
        <v>3600</v>
      </c>
      <c r="I56" s="3">
        <v>3179</v>
      </c>
      <c r="J56" s="3">
        <v>3312</v>
      </c>
      <c r="K56" s="3">
        <v>3190</v>
      </c>
      <c r="L56" s="3">
        <v>3066</v>
      </c>
      <c r="M56" s="3">
        <v>3056</v>
      </c>
      <c r="N56" s="3">
        <v>3008</v>
      </c>
      <c r="O56" s="3">
        <v>6920</v>
      </c>
      <c r="P56" s="3">
        <v>4275</v>
      </c>
      <c r="Q56" s="3">
        <v>6710</v>
      </c>
      <c r="R56" s="3">
        <v>7570</v>
      </c>
      <c r="S56" s="3">
        <v>6386</v>
      </c>
      <c r="T56" s="3">
        <v>8370</v>
      </c>
      <c r="U56" s="3">
        <v>4273</v>
      </c>
      <c r="V56" s="3">
        <v>4141</v>
      </c>
      <c r="W56" s="3">
        <v>5243</v>
      </c>
      <c r="X56" s="3">
        <v>4444</v>
      </c>
      <c r="Y56" s="3">
        <v>3037</v>
      </c>
      <c r="Z56" s="3">
        <v>2988</v>
      </c>
      <c r="AA56" s="3">
        <v>3025</v>
      </c>
      <c r="AB56" s="3">
        <v>2808</v>
      </c>
      <c r="AC56" s="3">
        <v>2845</v>
      </c>
      <c r="AD56" s="3">
        <v>2989</v>
      </c>
      <c r="AE56" s="3">
        <v>7740</v>
      </c>
      <c r="AF56" s="3">
        <v>8180</v>
      </c>
      <c r="AG56" s="3">
        <v>7560</v>
      </c>
      <c r="AH56" s="3">
        <v>5027</v>
      </c>
      <c r="AI56" s="3">
        <v>5087</v>
      </c>
      <c r="AJ56" s="3">
        <v>4920</v>
      </c>
      <c r="AK56" s="3">
        <v>4493</v>
      </c>
      <c r="AL56" s="3">
        <v>3797</v>
      </c>
      <c r="AM56" s="3">
        <v>3922</v>
      </c>
      <c r="AN56" s="3">
        <v>3783</v>
      </c>
      <c r="AO56" s="3">
        <v>4176</v>
      </c>
      <c r="AP56" s="3">
        <v>4107</v>
      </c>
      <c r="AQ56" s="3">
        <v>4481</v>
      </c>
      <c r="AR56" s="3">
        <v>3677</v>
      </c>
      <c r="AS56" s="3">
        <v>4216</v>
      </c>
      <c r="AT56" s="3">
        <v>3208</v>
      </c>
      <c r="AU56" s="3">
        <v>5407</v>
      </c>
      <c r="AV56" s="3">
        <v>5248</v>
      </c>
      <c r="AW56" s="3">
        <v>4893</v>
      </c>
      <c r="AX56" s="3">
        <v>4737</v>
      </c>
      <c r="AY56" s="3">
        <v>4785</v>
      </c>
      <c r="AZ56" s="3">
        <v>4516</v>
      </c>
      <c r="BA56" s="3">
        <v>4335</v>
      </c>
      <c r="BB56" s="3">
        <v>4119</v>
      </c>
      <c r="BC56" s="3">
        <v>3806</v>
      </c>
      <c r="BD56" s="3">
        <v>3781</v>
      </c>
      <c r="BE56" s="3">
        <v>3445</v>
      </c>
      <c r="BF56" s="3">
        <v>3394</v>
      </c>
      <c r="BG56" s="3">
        <v>3342</v>
      </c>
      <c r="BH56" s="3">
        <v>3670</v>
      </c>
      <c r="BI56" s="3">
        <v>2628</v>
      </c>
      <c r="BJ56" s="3">
        <v>3608</v>
      </c>
      <c r="BK56" s="3">
        <v>3790</v>
      </c>
      <c r="BL56" s="3">
        <v>3523</v>
      </c>
      <c r="BM56" s="3">
        <v>3538</v>
      </c>
      <c r="BN56" s="3">
        <v>3484</v>
      </c>
      <c r="BO56" s="3">
        <v>3654</v>
      </c>
      <c r="BP56" s="3">
        <v>3506</v>
      </c>
      <c r="BQ56" s="3">
        <v>3534</v>
      </c>
      <c r="BR56" s="3">
        <v>3536</v>
      </c>
      <c r="BS56" s="3">
        <v>3716</v>
      </c>
      <c r="BT56" s="3">
        <v>4631</v>
      </c>
      <c r="BU56" s="3">
        <v>3577</v>
      </c>
      <c r="BV56" s="3">
        <v>5900</v>
      </c>
      <c r="BW56" s="3">
        <v>6170</v>
      </c>
      <c r="BX56" s="3">
        <v>6600</v>
      </c>
      <c r="BY56" s="3">
        <v>3554</v>
      </c>
      <c r="BZ56" s="3">
        <v>3499</v>
      </c>
      <c r="CA56" s="3">
        <v>3394</v>
      </c>
      <c r="CB56" s="3">
        <v>6813</v>
      </c>
      <c r="CC56" s="3">
        <v>6935</v>
      </c>
      <c r="CD56" s="3">
        <v>6520</v>
      </c>
      <c r="CE56" s="3">
        <v>6631</v>
      </c>
      <c r="CF56" s="3">
        <v>7108</v>
      </c>
      <c r="CG56" s="3">
        <v>6205</v>
      </c>
      <c r="CH56" s="3">
        <v>5060</v>
      </c>
      <c r="CI56" s="3">
        <v>6848</v>
      </c>
      <c r="CJ56" s="3">
        <v>2926</v>
      </c>
      <c r="CK56" s="3">
        <v>9050</v>
      </c>
    </row>
    <row r="57" spans="1:89" s="3" customFormat="1" x14ac:dyDescent="0.25">
      <c r="A57" s="1" t="s">
        <v>9</v>
      </c>
      <c r="B57" s="6">
        <f t="shared" ref="B57:AT57" si="25">B55/B56</f>
        <v>19.348659003831418</v>
      </c>
      <c r="C57" s="6">
        <f t="shared" si="25"/>
        <v>26.24</v>
      </c>
      <c r="D57" s="6">
        <f t="shared" si="25"/>
        <v>24.897435897435898</v>
      </c>
      <c r="E57" s="6">
        <f t="shared" si="25"/>
        <v>44.377880184331801</v>
      </c>
      <c r="F57" s="6">
        <f t="shared" si="25"/>
        <v>32.331081081081081</v>
      </c>
      <c r="G57" s="6">
        <f t="shared" si="25"/>
        <v>31.315960912052116</v>
      </c>
      <c r="H57" s="6">
        <f t="shared" si="25"/>
        <v>22.691666666666666</v>
      </c>
      <c r="I57" s="6">
        <f t="shared" si="25"/>
        <v>26.11827618748034</v>
      </c>
      <c r="J57" s="6">
        <f t="shared" si="25"/>
        <v>25.839371980676329</v>
      </c>
      <c r="K57" s="6">
        <f t="shared" si="25"/>
        <v>25.210031347962381</v>
      </c>
      <c r="L57" s="6">
        <f t="shared" si="25"/>
        <v>27.579908675799086</v>
      </c>
      <c r="M57" s="6">
        <f t="shared" si="25"/>
        <v>27.552356020942408</v>
      </c>
      <c r="N57" s="6">
        <f t="shared" si="25"/>
        <v>28.075132978723403</v>
      </c>
      <c r="O57" s="6">
        <f t="shared" si="25"/>
        <v>14.11849710982659</v>
      </c>
      <c r="P57" s="6">
        <f t="shared" si="25"/>
        <v>23.602339181286549</v>
      </c>
      <c r="Q57" s="6">
        <f t="shared" si="25"/>
        <v>14.098360655737705</v>
      </c>
      <c r="R57" s="6">
        <f t="shared" si="25"/>
        <v>12.734478203434611</v>
      </c>
      <c r="S57" s="6">
        <f t="shared" si="25"/>
        <v>15.596617601002192</v>
      </c>
      <c r="T57" s="6">
        <f t="shared" si="25"/>
        <v>11.385902031063321</v>
      </c>
      <c r="U57" s="6">
        <f t="shared" si="25"/>
        <v>22.162415164989469</v>
      </c>
      <c r="V57" s="6">
        <f t="shared" si="25"/>
        <v>22.603235933349431</v>
      </c>
      <c r="W57" s="6">
        <f t="shared" si="25"/>
        <v>17.268739271409498</v>
      </c>
      <c r="X57" s="6">
        <f t="shared" si="25"/>
        <v>20.409540954095409</v>
      </c>
      <c r="Y57" s="6">
        <f t="shared" si="25"/>
        <v>31.014158709252552</v>
      </c>
      <c r="Z57" s="6">
        <f t="shared" si="25"/>
        <v>30.665997322623827</v>
      </c>
      <c r="AA57" s="6">
        <f t="shared" si="25"/>
        <v>30.945454545454545</v>
      </c>
      <c r="AB57" s="6">
        <f t="shared" si="25"/>
        <v>32.197293447293447</v>
      </c>
      <c r="AC57" s="6">
        <f t="shared" si="25"/>
        <v>31.753954305799649</v>
      </c>
      <c r="AD57" s="6">
        <f t="shared" si="25"/>
        <v>30.789561726329875</v>
      </c>
      <c r="AE57" s="6">
        <f t="shared" si="25"/>
        <v>13.214470284237725</v>
      </c>
      <c r="AF57" s="6">
        <f t="shared" si="25"/>
        <v>12.292176039119804</v>
      </c>
      <c r="AG57" s="6">
        <f t="shared" si="25"/>
        <v>13.263227513227513</v>
      </c>
      <c r="AH57" s="6">
        <f t="shared" si="25"/>
        <v>16.494927392082754</v>
      </c>
      <c r="AI57" s="6">
        <f t="shared" si="25"/>
        <v>17.293100058973856</v>
      </c>
      <c r="AJ57" s="6">
        <f t="shared" si="25"/>
        <v>17.682926829268293</v>
      </c>
      <c r="AK57" s="6">
        <f t="shared" si="25"/>
        <v>18.582239038504341</v>
      </c>
      <c r="AL57" s="6">
        <f t="shared" si="25"/>
        <v>24.005794047932579</v>
      </c>
      <c r="AM57" s="6">
        <f t="shared" si="25"/>
        <v>23.605303416624171</v>
      </c>
      <c r="AN57" s="6">
        <f t="shared" si="25"/>
        <v>24.959027227068464</v>
      </c>
      <c r="AO57" s="6">
        <f t="shared" si="25"/>
        <v>23.730842911877396</v>
      </c>
      <c r="AP57" s="6">
        <f t="shared" si="25"/>
        <v>23.793523252982713</v>
      </c>
      <c r="AQ57" s="6">
        <f t="shared" si="25"/>
        <v>22.115599196607899</v>
      </c>
      <c r="AR57" s="6">
        <f t="shared" si="25"/>
        <v>23.644275224367693</v>
      </c>
      <c r="AS57" s="6">
        <f t="shared" si="25"/>
        <v>20.334440227703986</v>
      </c>
      <c r="AT57" s="6">
        <f t="shared" si="25"/>
        <v>26.331047381546135</v>
      </c>
      <c r="AU57" s="6">
        <f t="shared" ref="AU57:CK57" si="26">AU55/AU56</f>
        <v>17.56241908636952</v>
      </c>
      <c r="AV57" s="6">
        <f t="shared" si="26"/>
        <v>18.288871951219512</v>
      </c>
      <c r="AW57" s="6">
        <f t="shared" si="26"/>
        <v>18.608215818516246</v>
      </c>
      <c r="AX57" s="6">
        <f t="shared" si="26"/>
        <v>19.430018999366688</v>
      </c>
      <c r="AY57" s="6">
        <f t="shared" si="26"/>
        <v>18.564263322884013</v>
      </c>
      <c r="AZ57" s="6">
        <f t="shared" si="26"/>
        <v>18.837466784765279</v>
      </c>
      <c r="BA57" s="6">
        <f t="shared" si="26"/>
        <v>22.256055363321799</v>
      </c>
      <c r="BB57" s="6">
        <f t="shared" si="26"/>
        <v>23.211944646758923</v>
      </c>
      <c r="BC57" s="6">
        <f t="shared" si="26"/>
        <v>24.934314240672624</v>
      </c>
      <c r="BD57" s="6">
        <f t="shared" si="26"/>
        <v>25.88997619677334</v>
      </c>
      <c r="BE57" s="6">
        <f t="shared" si="26"/>
        <v>23.166908563134978</v>
      </c>
      <c r="BF57" s="6">
        <f t="shared" si="26"/>
        <v>23.977607542722453</v>
      </c>
      <c r="BG57" s="6">
        <f t="shared" si="26"/>
        <v>27.268102932375822</v>
      </c>
      <c r="BH57" s="6">
        <f t="shared" si="26"/>
        <v>24.686648501362399</v>
      </c>
      <c r="BI57" s="6">
        <f t="shared" si="26"/>
        <v>29.223744292237441</v>
      </c>
      <c r="BJ57" s="6">
        <f t="shared" si="26"/>
        <v>25.443458980044348</v>
      </c>
      <c r="BK57" s="6">
        <f t="shared" si="26"/>
        <v>24.886543535620053</v>
      </c>
      <c r="BL57" s="6">
        <f t="shared" si="26"/>
        <v>27.385750780584729</v>
      </c>
      <c r="BM57" s="6">
        <f t="shared" si="26"/>
        <v>26.859807801017524</v>
      </c>
      <c r="BN57" s="6">
        <f t="shared" si="26"/>
        <v>26.859931113662459</v>
      </c>
      <c r="BO57" s="6">
        <f t="shared" si="26"/>
        <v>26.19047619047619</v>
      </c>
      <c r="BP57" s="6">
        <f t="shared" si="26"/>
        <v>27.03936109526526</v>
      </c>
      <c r="BQ57" s="6">
        <f t="shared" si="26"/>
        <v>26.146010186757216</v>
      </c>
      <c r="BR57" s="6">
        <f t="shared" si="26"/>
        <v>26.498868778280542</v>
      </c>
      <c r="BS57" s="6">
        <f t="shared" si="26"/>
        <v>26.426264800861141</v>
      </c>
      <c r="BT57" s="6">
        <f t="shared" si="26"/>
        <v>20.751457568559708</v>
      </c>
      <c r="BU57" s="6">
        <f t="shared" si="26"/>
        <v>27.285434721833941</v>
      </c>
      <c r="BV57" s="6">
        <f t="shared" si="26"/>
        <v>19.254237288135592</v>
      </c>
      <c r="BW57" s="6">
        <f t="shared" si="26"/>
        <v>14.79740680713128</v>
      </c>
      <c r="BX57" s="6">
        <f t="shared" si="26"/>
        <v>13.712121212121213</v>
      </c>
      <c r="BY57" s="6">
        <f t="shared" si="26"/>
        <v>25.604952166572875</v>
      </c>
      <c r="BZ57" s="6">
        <f t="shared" si="26"/>
        <v>26.007430694484139</v>
      </c>
      <c r="CA57" s="6">
        <f t="shared" si="26"/>
        <v>27.165586328815557</v>
      </c>
      <c r="CB57" s="6">
        <f t="shared" si="26"/>
        <v>12.542198737707324</v>
      </c>
      <c r="CC57" s="6">
        <f t="shared" si="26"/>
        <v>12.138428262436914</v>
      </c>
      <c r="CD57" s="6">
        <f t="shared" si="26"/>
        <v>12.947852760736197</v>
      </c>
      <c r="CE57" s="6">
        <f t="shared" si="26"/>
        <v>12.753732468707586</v>
      </c>
      <c r="CF57" s="6">
        <f t="shared" si="26"/>
        <v>11.783905458638154</v>
      </c>
      <c r="CG57" s="6">
        <f t="shared" si="26"/>
        <v>15.423045930701047</v>
      </c>
      <c r="CH57" s="6">
        <f t="shared" si="26"/>
        <v>18.873517786561266</v>
      </c>
      <c r="CI57" s="6">
        <f t="shared" si="26"/>
        <v>13.887266355140186</v>
      </c>
      <c r="CJ57" s="6">
        <f t="shared" si="26"/>
        <v>33.65686944634313</v>
      </c>
      <c r="CK57" s="6">
        <f t="shared" si="26"/>
        <v>9.0453038674033142</v>
      </c>
    </row>
    <row r="58" spans="1:89" s="3" customFormat="1" x14ac:dyDescent="0.25">
      <c r="A58" s="1" t="s">
        <v>8</v>
      </c>
      <c r="B58" s="6">
        <f t="shared" ref="B58:AT58" si="27">B55/B47</f>
        <v>513.73346897253305</v>
      </c>
      <c r="C58" s="6">
        <f t="shared" si="27"/>
        <v>462.18882104274309</v>
      </c>
      <c r="D58" s="6">
        <f t="shared" si="27"/>
        <v>487.9396984924623</v>
      </c>
      <c r="E58" s="6">
        <f t="shared" si="27"/>
        <v>523.36956521739125</v>
      </c>
      <c r="F58" s="6">
        <f t="shared" si="27"/>
        <v>587.11656441717787</v>
      </c>
      <c r="G58" s="6">
        <f t="shared" si="27"/>
        <v>423.33773667987674</v>
      </c>
      <c r="H58" s="6">
        <f t="shared" si="27"/>
        <v>304.81343283582089</v>
      </c>
      <c r="I58" s="6">
        <f t="shared" si="27"/>
        <v>1872.9979697721633</v>
      </c>
      <c r="J58" s="6">
        <f t="shared" si="27"/>
        <v>1909.8415532247266</v>
      </c>
      <c r="K58" s="6">
        <f t="shared" si="27"/>
        <v>1558.5271317829456</v>
      </c>
      <c r="L58" s="6">
        <f t="shared" si="27"/>
        <v>1702.4360781155626</v>
      </c>
      <c r="M58" s="6">
        <f t="shared" si="27"/>
        <v>1712.0780805205368</v>
      </c>
      <c r="N58" s="6">
        <f t="shared" si="27"/>
        <v>1775.2785368929997</v>
      </c>
      <c r="O58" s="6">
        <f t="shared" si="27"/>
        <v>792.37631792376317</v>
      </c>
      <c r="P58" s="6">
        <f t="shared" si="27"/>
        <v>1792.1847246891653</v>
      </c>
      <c r="Q58" s="6">
        <f t="shared" si="27"/>
        <v>815.51724137931035</v>
      </c>
      <c r="R58" s="6">
        <f t="shared" si="27"/>
        <v>448.37209302325579</v>
      </c>
      <c r="S58" s="6">
        <f t="shared" si="27"/>
        <v>698.9473684210526</v>
      </c>
      <c r="T58" s="6">
        <f t="shared" si="27"/>
        <v>498.95287958115182</v>
      </c>
      <c r="U58" s="6">
        <f t="shared" si="27"/>
        <v>1484.3260188087775</v>
      </c>
      <c r="V58" s="6">
        <f t="shared" si="27"/>
        <v>1692.5858951175408</v>
      </c>
      <c r="W58" s="6">
        <f t="shared" si="27"/>
        <v>822.34332425068123</v>
      </c>
      <c r="X58" s="6">
        <f t="shared" si="27"/>
        <v>1370.0906344410876</v>
      </c>
      <c r="Y58" s="6">
        <f t="shared" si="27"/>
        <v>1315.5027932960895</v>
      </c>
      <c r="Z58" s="6">
        <f t="shared" si="27"/>
        <v>1812.6607319485659</v>
      </c>
      <c r="AA58" s="6">
        <f t="shared" si="27"/>
        <v>1701.3813158851326</v>
      </c>
      <c r="AB58" s="6">
        <f t="shared" si="27"/>
        <v>2051.9745801180206</v>
      </c>
      <c r="AC58" s="6">
        <f t="shared" si="27"/>
        <v>1677.623026926648</v>
      </c>
      <c r="AD58" s="6">
        <f t="shared" si="27"/>
        <v>1688.6238532110092</v>
      </c>
      <c r="AE58" s="6">
        <f t="shared" si="27"/>
        <v>267.74869109947645</v>
      </c>
      <c r="AF58" s="6">
        <f t="shared" si="27"/>
        <v>313.2398753894081</v>
      </c>
      <c r="AG58" s="6">
        <f t="shared" si="27"/>
        <v>308.52307692307693</v>
      </c>
      <c r="AH58" s="6">
        <f t="shared" si="27"/>
        <v>756.56934306569349</v>
      </c>
      <c r="AI58" s="6">
        <f t="shared" si="27"/>
        <v>882.3470411233701</v>
      </c>
      <c r="AJ58" s="6">
        <f t="shared" si="27"/>
        <v>757.18015665796338</v>
      </c>
      <c r="AK58" s="6">
        <f t="shared" si="27"/>
        <v>172.5</v>
      </c>
      <c r="AL58" s="6">
        <f t="shared" si="27"/>
        <v>608.07204803202137</v>
      </c>
      <c r="AM58" s="6">
        <f t="shared" si="27"/>
        <v>986.99360341151385</v>
      </c>
      <c r="AN58" s="6">
        <f t="shared" si="27"/>
        <v>763.29830234438157</v>
      </c>
      <c r="AO58" s="6">
        <f t="shared" si="27"/>
        <v>1359.3964334705074</v>
      </c>
      <c r="AP58" s="6">
        <f t="shared" si="27"/>
        <v>594.40389294403894</v>
      </c>
      <c r="AQ58" s="6">
        <f t="shared" si="27"/>
        <v>442.21329763498437</v>
      </c>
      <c r="AR58" s="6">
        <f t="shared" si="27"/>
        <v>1448.7585402432928</v>
      </c>
      <c r="AS58" s="6">
        <f t="shared" si="27"/>
        <v>1354.9865655128813</v>
      </c>
      <c r="AT58" s="6">
        <f t="shared" si="27"/>
        <v>1549.9082568807339</v>
      </c>
      <c r="AU58" s="6">
        <f t="shared" ref="AU58:CK58" si="28">AU55/AU47</f>
        <v>972.95081967213116</v>
      </c>
      <c r="AV58" s="6">
        <f t="shared" si="28"/>
        <v>1068.8195991091313</v>
      </c>
      <c r="AW58" s="6">
        <f t="shared" si="28"/>
        <v>1204.5244079904749</v>
      </c>
      <c r="AX58" s="6">
        <f t="shared" si="28"/>
        <v>1202.1943573667711</v>
      </c>
      <c r="AY58" s="6">
        <f t="shared" si="28"/>
        <v>994.73684210526324</v>
      </c>
      <c r="AZ58" s="6">
        <f t="shared" si="28"/>
        <v>1155.3714518538641</v>
      </c>
      <c r="BA58" s="6">
        <f t="shared" si="28"/>
        <v>1312.4744932662222</v>
      </c>
      <c r="BB58" s="6">
        <f t="shared" si="28"/>
        <v>1654.4384841668109</v>
      </c>
      <c r="BC58" s="6">
        <f t="shared" si="28"/>
        <v>1435.2692075015123</v>
      </c>
      <c r="BD58" s="6">
        <f t="shared" si="28"/>
        <v>1825.2843557710237</v>
      </c>
      <c r="BE58" s="6">
        <f t="shared" si="28"/>
        <v>1760.6441650121333</v>
      </c>
      <c r="BF58" s="6">
        <f t="shared" si="28"/>
        <v>1686.9817578772802</v>
      </c>
      <c r="BG58" s="6">
        <f t="shared" si="28"/>
        <v>2195.9036144578313</v>
      </c>
      <c r="BH58" s="6">
        <f t="shared" si="28"/>
        <v>1372.7272727272727</v>
      </c>
      <c r="BI58" s="6">
        <f t="shared" si="28"/>
        <v>1910.4477611940297</v>
      </c>
      <c r="BJ58" s="6">
        <f t="shared" si="28"/>
        <v>1563.8841567291311</v>
      </c>
      <c r="BK58" s="6">
        <f t="shared" si="28"/>
        <v>1909.3117408906883</v>
      </c>
      <c r="BL58" s="6">
        <f t="shared" si="28"/>
        <v>1949.090909090909</v>
      </c>
      <c r="BM58" s="6">
        <f t="shared" si="28"/>
        <v>2012.0686004658057</v>
      </c>
      <c r="BN58" s="6">
        <f t="shared" si="28"/>
        <v>1985.9932088285229</v>
      </c>
      <c r="BO58" s="6">
        <f t="shared" si="28"/>
        <v>2162.7118644067796</v>
      </c>
      <c r="BP58" s="6">
        <f t="shared" si="28"/>
        <v>2039.5869191049915</v>
      </c>
      <c r="BQ58" s="6">
        <f t="shared" si="28"/>
        <v>1893.4426229508199</v>
      </c>
      <c r="BR58" s="6">
        <f t="shared" si="28"/>
        <v>2082.2222222222222</v>
      </c>
      <c r="BS58" s="6">
        <f t="shared" si="28"/>
        <v>1923.9811912225705</v>
      </c>
      <c r="BT58" s="6">
        <f t="shared" si="28"/>
        <v>1394.7750362844702</v>
      </c>
      <c r="BU58" s="6">
        <f t="shared" si="28"/>
        <v>2098.4734465706301</v>
      </c>
      <c r="BV58" s="6">
        <f t="shared" si="28"/>
        <v>1218.8841201716739</v>
      </c>
      <c r="BW58" s="6">
        <f t="shared" si="28"/>
        <v>787.06896551724139</v>
      </c>
      <c r="BX58" s="6">
        <f t="shared" si="28"/>
        <v>670.37037037037032</v>
      </c>
      <c r="BY58" s="6">
        <f t="shared" si="28"/>
        <v>1925.51840880237</v>
      </c>
      <c r="BZ58" s="6">
        <f t="shared" si="28"/>
        <v>2105.0196622715707</v>
      </c>
      <c r="CA58" s="6">
        <f t="shared" si="28"/>
        <v>2213.1541046567454</v>
      </c>
      <c r="CB58" s="6">
        <f t="shared" si="28"/>
        <v>452.59533898305079</v>
      </c>
      <c r="CC58" s="6">
        <f t="shared" si="28"/>
        <v>427.5266632808532</v>
      </c>
      <c r="CD58" s="6">
        <f t="shared" si="28"/>
        <v>475.07034327518295</v>
      </c>
      <c r="CE58" s="6">
        <f t="shared" si="28"/>
        <v>443.47142108023075</v>
      </c>
      <c r="CF58" s="6">
        <f t="shared" si="28"/>
        <v>394.53603391427225</v>
      </c>
      <c r="CG58" s="6">
        <f t="shared" si="28"/>
        <v>616.62371134020623</v>
      </c>
      <c r="CH58" s="6">
        <f t="shared" si="28"/>
        <v>726.78843226788433</v>
      </c>
      <c r="CI58" s="6">
        <f t="shared" si="28"/>
        <v>505.58213716108452</v>
      </c>
      <c r="CJ58" s="6">
        <f t="shared" si="28"/>
        <v>1278.9610389610389</v>
      </c>
      <c r="CK58" s="6">
        <f t="shared" si="28"/>
        <v>316.67311411992262</v>
      </c>
    </row>
    <row r="59" spans="1:89" s="3" customFormat="1" x14ac:dyDescent="0.25">
      <c r="A59" s="1" t="s">
        <v>7</v>
      </c>
      <c r="B59" s="6">
        <f t="shared" ref="B59:AT59" si="29">B44/B49</f>
        <v>0.84070796460176989</v>
      </c>
      <c r="C59" s="6">
        <f t="shared" si="29"/>
        <v>0.95260663507109</v>
      </c>
      <c r="D59" s="6">
        <f t="shared" si="29"/>
        <v>0.78450704225352108</v>
      </c>
      <c r="E59" s="6">
        <f t="shared" si="29"/>
        <v>0.88268156424581001</v>
      </c>
      <c r="F59" s="6">
        <f t="shared" si="29"/>
        <v>0.86165413533834578</v>
      </c>
      <c r="G59" s="6">
        <f t="shared" si="29"/>
        <v>0.92063492063492058</v>
      </c>
      <c r="H59" s="6">
        <f t="shared" si="29"/>
        <v>0.99892241379310354</v>
      </c>
      <c r="I59" s="6">
        <f t="shared" si="29"/>
        <v>0.91207729468599041</v>
      </c>
      <c r="J59" s="6">
        <f t="shared" si="29"/>
        <v>1.0624544349939247</v>
      </c>
      <c r="K59" s="6">
        <f t="shared" si="29"/>
        <v>0.83476898981989034</v>
      </c>
      <c r="L59" s="6">
        <f t="shared" si="29"/>
        <v>0.87940140845070436</v>
      </c>
      <c r="M59" s="6">
        <f t="shared" si="29"/>
        <v>0.97335907335907346</v>
      </c>
      <c r="N59" s="6">
        <f t="shared" si="29"/>
        <v>0.9845995893223819</v>
      </c>
      <c r="O59" s="6">
        <f t="shared" si="29"/>
        <v>0.5404075895994378</v>
      </c>
      <c r="P59" s="6">
        <f t="shared" si="29"/>
        <v>0.80350039777247417</v>
      </c>
      <c r="Q59" s="6">
        <f t="shared" si="29"/>
        <v>0.69754098360655736</v>
      </c>
      <c r="R59" s="6">
        <f t="shared" si="29"/>
        <v>0.46825938566552899</v>
      </c>
      <c r="S59" s="6">
        <f t="shared" si="29"/>
        <v>0.49323308270676686</v>
      </c>
      <c r="T59" s="6">
        <f t="shared" si="29"/>
        <v>1.9242424242424243</v>
      </c>
      <c r="U59" s="6">
        <f t="shared" si="29"/>
        <v>0.85361702127659567</v>
      </c>
      <c r="V59" s="6">
        <f t="shared" si="29"/>
        <v>0.86209964412811391</v>
      </c>
      <c r="W59" s="6">
        <f t="shared" si="29"/>
        <v>0.87438825448613389</v>
      </c>
      <c r="X59" s="6">
        <f t="shared" si="29"/>
        <v>0.78329197684036389</v>
      </c>
      <c r="Y59" s="6">
        <f t="shared" si="29"/>
        <v>1.320855614973262</v>
      </c>
      <c r="Z59" s="6">
        <f t="shared" si="29"/>
        <v>1.705089169204002</v>
      </c>
      <c r="AA59" s="6">
        <f t="shared" si="29"/>
        <v>2.4222766217870255</v>
      </c>
      <c r="AB59" s="6">
        <f t="shared" si="29"/>
        <v>1.7589893100097185</v>
      </c>
      <c r="AC59" s="6">
        <f t="shared" si="29"/>
        <v>1.5666251556662516</v>
      </c>
      <c r="AD59" s="6">
        <f t="shared" si="29"/>
        <v>1.8357348703170029</v>
      </c>
      <c r="AE59" s="6">
        <f t="shared" si="29"/>
        <v>0.73666666666666669</v>
      </c>
      <c r="AF59" s="6">
        <f t="shared" si="29"/>
        <v>0.71534653465346532</v>
      </c>
      <c r="AG59" s="6">
        <f t="shared" si="29"/>
        <v>0.72480620155038755</v>
      </c>
      <c r="AH59" s="6">
        <f t="shared" si="29"/>
        <v>0.65354884047786366</v>
      </c>
      <c r="AI59" s="6">
        <f t="shared" si="29"/>
        <v>0.7113985448666128</v>
      </c>
      <c r="AJ59" s="6">
        <f t="shared" si="29"/>
        <v>0.64528899445764054</v>
      </c>
      <c r="AK59" s="6">
        <f t="shared" si="29"/>
        <v>1.0250035924701824</v>
      </c>
      <c r="AL59" s="6">
        <f t="shared" si="29"/>
        <v>1.0324324324324323</v>
      </c>
      <c r="AM59" s="6">
        <f t="shared" si="29"/>
        <v>1.1271860095389508</v>
      </c>
      <c r="AN59" s="6">
        <f t="shared" si="29"/>
        <v>1.1341463414634145</v>
      </c>
      <c r="AO59" s="6">
        <f t="shared" si="29"/>
        <v>1.1358695652173914</v>
      </c>
      <c r="AP59" s="6">
        <f t="shared" si="29"/>
        <v>1.048471463442985</v>
      </c>
      <c r="AQ59" s="6">
        <f t="shared" si="29"/>
        <v>0.9882659713168187</v>
      </c>
      <c r="AR59" s="6">
        <f t="shared" si="29"/>
        <v>1.0930629264594391</v>
      </c>
      <c r="AS59" s="6">
        <f t="shared" si="29"/>
        <v>1.039748045178106</v>
      </c>
      <c r="AT59" s="6">
        <f t="shared" si="29"/>
        <v>0.97377352668929351</v>
      </c>
      <c r="AU59" s="6">
        <f t="shared" ref="AU59:CK59" si="30">AU44/AU49</f>
        <v>5.1493118670475209</v>
      </c>
      <c r="AV59" s="6">
        <f t="shared" si="30"/>
        <v>5.2132949489662384</v>
      </c>
      <c r="AW59" s="6">
        <f t="shared" si="30"/>
        <v>5.1391567925048225</v>
      </c>
      <c r="AX59" s="6">
        <f t="shared" si="30"/>
        <v>4.1109275430729291</v>
      </c>
      <c r="AY59" s="6">
        <f t="shared" si="30"/>
        <v>4.7955196665798381</v>
      </c>
      <c r="AZ59" s="6">
        <f t="shared" si="30"/>
        <v>5.1755014326647562</v>
      </c>
      <c r="BA59" s="6">
        <f t="shared" si="30"/>
        <v>4.3877381938690974</v>
      </c>
      <c r="BB59" s="6">
        <f t="shared" si="30"/>
        <v>5.9827811114009917</v>
      </c>
      <c r="BC59" s="6">
        <f t="shared" si="30"/>
        <v>3.7997387084733112</v>
      </c>
      <c r="BD59" s="6">
        <f t="shared" si="30"/>
        <v>6.3264722698684972</v>
      </c>
      <c r="BE59" s="6">
        <f t="shared" si="30"/>
        <v>8.2042341220423403</v>
      </c>
      <c r="BF59" s="6">
        <f t="shared" si="30"/>
        <v>7.593763168984407</v>
      </c>
      <c r="BG59" s="6">
        <f t="shared" si="30"/>
        <v>2.394160583941606</v>
      </c>
      <c r="BH59" s="6">
        <f t="shared" si="30"/>
        <v>4.1309823677581861</v>
      </c>
      <c r="BI59" s="6">
        <f t="shared" si="30"/>
        <v>4.0186615186615189</v>
      </c>
      <c r="BJ59" s="6">
        <f t="shared" si="30"/>
        <v>9.9052132701421804</v>
      </c>
      <c r="BK59" s="6">
        <f t="shared" si="30"/>
        <v>9.2035087719298243</v>
      </c>
      <c r="BL59" s="6">
        <f t="shared" si="30"/>
        <v>8.4748201438848909</v>
      </c>
      <c r="BM59" s="6">
        <f t="shared" si="30"/>
        <v>10.064995357474467</v>
      </c>
      <c r="BN59" s="6">
        <f t="shared" si="30"/>
        <v>10.031631269769544</v>
      </c>
      <c r="BO59" s="6">
        <f t="shared" si="30"/>
        <v>10.214067278287462</v>
      </c>
      <c r="BP59" s="6">
        <f t="shared" si="30"/>
        <v>7.3814363143631443</v>
      </c>
      <c r="BQ59" s="6">
        <f t="shared" si="30"/>
        <v>9.2868988391376455</v>
      </c>
      <c r="BR59" s="6">
        <f t="shared" si="30"/>
        <v>10.023375409069658</v>
      </c>
      <c r="BS59" s="6">
        <f t="shared" si="30"/>
        <v>7.713815789473685</v>
      </c>
      <c r="BT59" s="6">
        <f t="shared" si="30"/>
        <v>5.9575087310826538</v>
      </c>
      <c r="BU59" s="6">
        <f t="shared" si="30"/>
        <v>6.4612015018773468</v>
      </c>
      <c r="BV59" s="6">
        <f t="shared" si="30"/>
        <v>6.4146981627296586</v>
      </c>
      <c r="BW59" s="6">
        <f t="shared" si="30"/>
        <v>3.4144486692015206</v>
      </c>
      <c r="BX59" s="6">
        <f t="shared" si="30"/>
        <v>2.8862179487179489</v>
      </c>
      <c r="BY59" s="6">
        <f t="shared" si="30"/>
        <v>7.6628748707342291</v>
      </c>
      <c r="BZ59" s="6">
        <f t="shared" si="30"/>
        <v>8.2441597588545594</v>
      </c>
      <c r="CA59" s="6">
        <f t="shared" si="30"/>
        <v>9.3622240392477512</v>
      </c>
      <c r="CB59" s="6">
        <f t="shared" si="30"/>
        <v>3.1938579654510555</v>
      </c>
      <c r="CC59" s="6">
        <f t="shared" si="30"/>
        <v>2.8153979238754325</v>
      </c>
      <c r="CD59" s="6">
        <f t="shared" si="30"/>
        <v>3.465697674418605</v>
      </c>
      <c r="CE59" s="6">
        <f t="shared" si="30"/>
        <v>3.278001921229587</v>
      </c>
      <c r="CF59" s="6">
        <f t="shared" si="30"/>
        <v>2.6243050039714055</v>
      </c>
      <c r="CG59" s="6">
        <f t="shared" si="30"/>
        <v>2.7120209327381866</v>
      </c>
      <c r="CH59" s="6">
        <f t="shared" si="30"/>
        <v>2.6504201680672268</v>
      </c>
      <c r="CI59" s="6">
        <f t="shared" si="30"/>
        <v>2.8495268559242972</v>
      </c>
      <c r="CJ59" s="6">
        <f t="shared" si="30"/>
        <v>2.0384615384615383</v>
      </c>
      <c r="CK59" s="6">
        <f t="shared" si="30"/>
        <v>2.4379785604900457</v>
      </c>
    </row>
    <row r="60" spans="1:89" s="3" customFormat="1" x14ac:dyDescent="0.25">
      <c r="A60" s="1" t="s">
        <v>6</v>
      </c>
      <c r="B60" s="6">
        <f t="shared" ref="B60:AT60" si="31">B36/B47</f>
        <v>3.8504577822990846</v>
      </c>
      <c r="C60" s="6">
        <f t="shared" si="31"/>
        <v>3.4617191169563175</v>
      </c>
      <c r="D60" s="6">
        <f t="shared" si="31"/>
        <v>4.0100502512562812</v>
      </c>
      <c r="E60" s="6">
        <f t="shared" si="31"/>
        <v>3.6086956521739131</v>
      </c>
      <c r="F60" s="6">
        <f t="shared" si="31"/>
        <v>4.5214723926380369</v>
      </c>
      <c r="G60" s="6">
        <f t="shared" si="31"/>
        <v>3.3597534125935713</v>
      </c>
      <c r="H60" s="6">
        <f t="shared" si="31"/>
        <v>0.77611940298507465</v>
      </c>
      <c r="I60" s="6">
        <f t="shared" si="31"/>
        <v>3.7153169411233926</v>
      </c>
      <c r="J60" s="6">
        <f t="shared" si="31"/>
        <v>3.7402365543405485</v>
      </c>
      <c r="K60" s="6">
        <f t="shared" si="31"/>
        <v>2.3430232558139537</v>
      </c>
      <c r="L60" s="6">
        <f t="shared" si="31"/>
        <v>2.4139319508757802</v>
      </c>
      <c r="M60" s="6">
        <f t="shared" si="31"/>
        <v>2.8283855225701502</v>
      </c>
      <c r="N60" s="6">
        <f t="shared" si="31"/>
        <v>3.2730712634013033</v>
      </c>
      <c r="O60" s="6">
        <f t="shared" si="31"/>
        <v>0.8653690186536902</v>
      </c>
      <c r="P60" s="6">
        <f t="shared" si="31"/>
        <v>2.5044404973357017</v>
      </c>
      <c r="Q60" s="6">
        <f t="shared" si="31"/>
        <v>1.3543103448275862</v>
      </c>
      <c r="R60" s="6">
        <f t="shared" si="31"/>
        <v>0.77209302325581397</v>
      </c>
      <c r="S60" s="6">
        <f t="shared" si="31"/>
        <v>1.2140350877192982</v>
      </c>
      <c r="T60" s="6">
        <f t="shared" si="31"/>
        <v>0.7172774869109948</v>
      </c>
      <c r="U60" s="6">
        <f t="shared" si="31"/>
        <v>1.8338557993730409</v>
      </c>
      <c r="V60" s="6">
        <f t="shared" si="31"/>
        <v>2.2278481012658231</v>
      </c>
      <c r="W60" s="6">
        <f t="shared" si="31"/>
        <v>1.4623069936421436</v>
      </c>
      <c r="X60" s="6">
        <f t="shared" si="31"/>
        <v>2.3806646525679755</v>
      </c>
      <c r="Y60" s="6">
        <f t="shared" si="31"/>
        <v>1.7793296089385477</v>
      </c>
      <c r="Z60" s="6">
        <f t="shared" si="31"/>
        <v>3.6597428288822949</v>
      </c>
      <c r="AA60" s="6">
        <f t="shared" si="31"/>
        <v>4.6964740094511077</v>
      </c>
      <c r="AB60" s="6">
        <f t="shared" si="31"/>
        <v>7.5351793009532448</v>
      </c>
      <c r="AC60" s="6">
        <f t="shared" si="31"/>
        <v>3.1012070566388115</v>
      </c>
      <c r="AD60" s="6">
        <f t="shared" si="31"/>
        <v>2.2018348623853212</v>
      </c>
      <c r="AE60" s="6">
        <f t="shared" si="31"/>
        <v>2.6753926701570681</v>
      </c>
      <c r="AF60" s="6">
        <f t="shared" si="31"/>
        <v>2.8442367601246108</v>
      </c>
      <c r="AG60" s="6">
        <f t="shared" si="31"/>
        <v>2.3353846153846152</v>
      </c>
      <c r="AH60" s="6">
        <f t="shared" si="31"/>
        <v>1.5237226277372264</v>
      </c>
      <c r="AI60" s="6">
        <f t="shared" si="31"/>
        <v>1.2698094282848544</v>
      </c>
      <c r="AJ60" s="6">
        <f t="shared" si="31"/>
        <v>1.6884247171453437</v>
      </c>
      <c r="AK60" s="6">
        <f t="shared" si="31"/>
        <v>0.30103305785123963</v>
      </c>
      <c r="AL60" s="6">
        <f t="shared" si="31"/>
        <v>1.9813208805870579</v>
      </c>
      <c r="AM60" s="6">
        <f t="shared" si="31"/>
        <v>2.1321961620469083</v>
      </c>
      <c r="AN60" s="6">
        <f t="shared" si="31"/>
        <v>1.8512530315278901</v>
      </c>
      <c r="AO60" s="6">
        <f t="shared" si="31"/>
        <v>5.6927297668038408</v>
      </c>
      <c r="AP60" s="6">
        <f t="shared" si="31"/>
        <v>1.6423357664233575</v>
      </c>
      <c r="AQ60" s="6">
        <f t="shared" si="31"/>
        <v>1.5216421240517626</v>
      </c>
      <c r="AR60" s="6">
        <f t="shared" si="31"/>
        <v>1.1364772537910348</v>
      </c>
      <c r="AS60" s="6">
        <f t="shared" si="31"/>
        <v>0.55634581950371431</v>
      </c>
      <c r="AT60" s="6">
        <f t="shared" si="31"/>
        <v>1.8954128440366973</v>
      </c>
      <c r="AU60" s="6">
        <f t="shared" ref="AU60:CK60" si="32">AU36/AU47</f>
        <v>1.1372950819672132</v>
      </c>
      <c r="AV60" s="6">
        <f t="shared" si="32"/>
        <v>1.3418708240534523</v>
      </c>
      <c r="AW60" s="6">
        <f t="shared" si="32"/>
        <v>1.7383251752877364</v>
      </c>
      <c r="AX60" s="6">
        <f t="shared" si="32"/>
        <v>1.8234064785788922</v>
      </c>
      <c r="AY60" s="6">
        <f t="shared" si="32"/>
        <v>1.156774916013438</v>
      </c>
      <c r="AZ60" s="6">
        <f t="shared" si="32"/>
        <v>2.1852505772103763</v>
      </c>
      <c r="BA60" s="6">
        <f t="shared" si="32"/>
        <v>1.2025574751734458</v>
      </c>
      <c r="BB60" s="6">
        <f t="shared" si="32"/>
        <v>2.3481571206091019</v>
      </c>
      <c r="BC60" s="6">
        <f t="shared" si="32"/>
        <v>2.2005444646098002</v>
      </c>
      <c r="BD60" s="6">
        <f t="shared" si="32"/>
        <v>2.6962520977065072</v>
      </c>
      <c r="BE60" s="6">
        <f t="shared" si="32"/>
        <v>2.7354952570041915</v>
      </c>
      <c r="BF60" s="6">
        <f t="shared" si="32"/>
        <v>2.5165837479270317</v>
      </c>
      <c r="BG60" s="6">
        <f t="shared" si="32"/>
        <v>5.975903614457831</v>
      </c>
      <c r="BH60" s="6">
        <f t="shared" si="32"/>
        <v>3.0606060606060606</v>
      </c>
      <c r="BI60" s="6">
        <f t="shared" si="32"/>
        <v>4.1293532338308454</v>
      </c>
      <c r="BJ60" s="6">
        <f t="shared" si="32"/>
        <v>2.2265758091993182</v>
      </c>
      <c r="BK60" s="6">
        <f t="shared" si="32"/>
        <v>2.3157894736842106</v>
      </c>
      <c r="BL60" s="6">
        <f t="shared" si="32"/>
        <v>4.0606060606060606</v>
      </c>
      <c r="BM60" s="6">
        <f t="shared" si="32"/>
        <v>3.1039593478721152</v>
      </c>
      <c r="BN60" s="6">
        <f t="shared" si="32"/>
        <v>2.7971137521222413</v>
      </c>
      <c r="BO60" s="6">
        <f t="shared" si="32"/>
        <v>3.6248587570621469</v>
      </c>
      <c r="BP60" s="6">
        <f t="shared" si="32"/>
        <v>2.269793459552496</v>
      </c>
      <c r="BQ60" s="6">
        <f t="shared" si="32"/>
        <v>2.7602459016393444</v>
      </c>
      <c r="BR60" s="6">
        <f t="shared" si="32"/>
        <v>3.4444444444444446</v>
      </c>
      <c r="BS60" s="6">
        <f t="shared" si="32"/>
        <v>2.8369905956112857</v>
      </c>
      <c r="BT60" s="6">
        <f t="shared" si="32"/>
        <v>2.6037735849056602</v>
      </c>
      <c r="BU60" s="6">
        <f t="shared" si="32"/>
        <v>3.2853149860245114</v>
      </c>
      <c r="BV60" s="6">
        <f t="shared" si="32"/>
        <v>1.8669527896995708</v>
      </c>
      <c r="BW60" s="6">
        <f t="shared" si="32"/>
        <v>2.0775862068965516</v>
      </c>
      <c r="BX60" s="6">
        <f t="shared" si="32"/>
        <v>1.3103703703703704</v>
      </c>
      <c r="BY60" s="6">
        <f t="shared" si="32"/>
        <v>3.1527719001269574</v>
      </c>
      <c r="BZ60" s="6">
        <f t="shared" si="32"/>
        <v>4.841545223224613</v>
      </c>
      <c r="CA60" s="6">
        <f t="shared" si="32"/>
        <v>3.4565530484877582</v>
      </c>
      <c r="CB60" s="6">
        <f t="shared" si="32"/>
        <v>0.86440677966101687</v>
      </c>
      <c r="CC60" s="6">
        <f t="shared" si="32"/>
        <v>0.84154393092940571</v>
      </c>
      <c r="CD60" s="6">
        <f t="shared" si="32"/>
        <v>0.74620146314012381</v>
      </c>
      <c r="CE60" s="6">
        <f t="shared" si="32"/>
        <v>0.57891976927110655</v>
      </c>
      <c r="CF60" s="6">
        <f t="shared" si="32"/>
        <v>0.81205840791333017</v>
      </c>
      <c r="CG60" s="6">
        <f t="shared" si="32"/>
        <v>0.93427835051546404</v>
      </c>
      <c r="CH60" s="6">
        <f t="shared" si="32"/>
        <v>1.2176560121765601</v>
      </c>
      <c r="CI60" s="6">
        <f t="shared" si="32"/>
        <v>0.5688463583200426</v>
      </c>
      <c r="CJ60" s="6">
        <f t="shared" si="32"/>
        <v>2.8701298701298703</v>
      </c>
      <c r="CK60" s="6">
        <f t="shared" si="32"/>
        <v>0.390715667311412</v>
      </c>
    </row>
    <row r="61" spans="1:89" s="3" customFormat="1" x14ac:dyDescent="0.25">
      <c r="A61" s="1" t="s">
        <v>5</v>
      </c>
      <c r="B61" s="6">
        <f t="shared" ref="B61:AT61" si="33">B49/(B49+B44)</f>
        <v>0.54326923076923073</v>
      </c>
      <c r="C61" s="6">
        <f t="shared" si="33"/>
        <v>0.51213592233009708</v>
      </c>
      <c r="D61" s="6">
        <f t="shared" si="33"/>
        <v>0.56037884767166535</v>
      </c>
      <c r="E61" s="6">
        <f t="shared" si="33"/>
        <v>0.53115727002967361</v>
      </c>
      <c r="F61" s="6">
        <f t="shared" si="33"/>
        <v>0.53715670436187402</v>
      </c>
      <c r="G61" s="6">
        <f t="shared" si="33"/>
        <v>0.52066115702479343</v>
      </c>
      <c r="H61" s="6">
        <f t="shared" si="33"/>
        <v>0.50026954177897576</v>
      </c>
      <c r="I61" s="6">
        <f t="shared" si="33"/>
        <v>0.5229914098029308</v>
      </c>
      <c r="J61" s="6">
        <f t="shared" si="33"/>
        <v>0.48485919641805109</v>
      </c>
      <c r="K61" s="6">
        <f t="shared" si="33"/>
        <v>0.54502774221084083</v>
      </c>
      <c r="L61" s="6">
        <f t="shared" si="33"/>
        <v>0.53208430913348947</v>
      </c>
      <c r="M61" s="6">
        <f t="shared" si="33"/>
        <v>0.50675014674232044</v>
      </c>
      <c r="N61" s="6">
        <f t="shared" si="33"/>
        <v>0.50387997930677708</v>
      </c>
      <c r="O61" s="6">
        <f t="shared" si="33"/>
        <v>0.64917883211678828</v>
      </c>
      <c r="P61" s="6">
        <f t="shared" si="33"/>
        <v>0.55447728275253638</v>
      </c>
      <c r="Q61" s="6">
        <f t="shared" si="33"/>
        <v>0.58908739739256399</v>
      </c>
      <c r="R61" s="6">
        <f t="shared" si="33"/>
        <v>0.68107856810785683</v>
      </c>
      <c r="S61" s="6">
        <f t="shared" si="33"/>
        <v>0.66968781470292049</v>
      </c>
      <c r="T61" s="6">
        <f t="shared" si="33"/>
        <v>0.34196891191709844</v>
      </c>
      <c r="U61" s="6">
        <f t="shared" si="33"/>
        <v>0.53948576675849402</v>
      </c>
      <c r="V61" s="6">
        <f t="shared" si="33"/>
        <v>0.53702818920210227</v>
      </c>
      <c r="W61" s="6">
        <f t="shared" si="33"/>
        <v>0.53350739773716271</v>
      </c>
      <c r="X61" s="6">
        <f t="shared" si="33"/>
        <v>0.56076066790352497</v>
      </c>
      <c r="Y61" s="6">
        <f t="shared" si="33"/>
        <v>0.43087557603686638</v>
      </c>
      <c r="Z61" s="6">
        <f t="shared" si="33"/>
        <v>0.36967358096156938</v>
      </c>
      <c r="AA61" s="6">
        <f t="shared" si="33"/>
        <v>0.29220314735336195</v>
      </c>
      <c r="AB61" s="6">
        <f t="shared" si="33"/>
        <v>0.36245156745332863</v>
      </c>
      <c r="AC61" s="6">
        <f t="shared" si="33"/>
        <v>0.38961669092673457</v>
      </c>
      <c r="AD61" s="6">
        <f t="shared" si="33"/>
        <v>0.35264227642276424</v>
      </c>
      <c r="AE61" s="6">
        <f t="shared" si="33"/>
        <v>0.57581573896353166</v>
      </c>
      <c r="AF61" s="6">
        <f t="shared" si="33"/>
        <v>0.58297258297258303</v>
      </c>
      <c r="AG61" s="6">
        <f t="shared" si="33"/>
        <v>0.57977528089887642</v>
      </c>
      <c r="AH61" s="6">
        <f t="shared" si="33"/>
        <v>0.60475988100297495</v>
      </c>
      <c r="AI61" s="6">
        <f t="shared" si="33"/>
        <v>0.58431743032593297</v>
      </c>
      <c r="AJ61" s="6">
        <f t="shared" si="33"/>
        <v>0.607795957651588</v>
      </c>
      <c r="AK61" s="6">
        <f t="shared" si="33"/>
        <v>0.4938262844166903</v>
      </c>
      <c r="AL61" s="6">
        <f t="shared" si="33"/>
        <v>0.49202127659574468</v>
      </c>
      <c r="AM61" s="6">
        <f t="shared" si="33"/>
        <v>0.47010463378176376</v>
      </c>
      <c r="AN61" s="6">
        <f t="shared" si="33"/>
        <v>0.46857142857142858</v>
      </c>
      <c r="AO61" s="6">
        <f t="shared" si="33"/>
        <v>0.4681933842239186</v>
      </c>
      <c r="AP61" s="6">
        <f t="shared" si="33"/>
        <v>0.48816887022640865</v>
      </c>
      <c r="AQ61" s="6">
        <f t="shared" si="33"/>
        <v>0.50295081967213118</v>
      </c>
      <c r="AR61" s="6">
        <f t="shared" si="33"/>
        <v>0.47776872226749972</v>
      </c>
      <c r="AS61" s="6">
        <f t="shared" si="33"/>
        <v>0.49025662868704079</v>
      </c>
      <c r="AT61" s="6">
        <f t="shared" si="33"/>
        <v>0.50664373925277473</v>
      </c>
      <c r="AU61" s="6">
        <f t="shared" ref="AU61:CK61" si="34">AU49/(AU49+AU44)</f>
        <v>0.16261982179806594</v>
      </c>
      <c r="AV61" s="6">
        <f t="shared" si="34"/>
        <v>0.16094520028642434</v>
      </c>
      <c r="AW61" s="6">
        <f t="shared" si="34"/>
        <v>0.16288881906728309</v>
      </c>
      <c r="AX61" s="6">
        <f t="shared" si="34"/>
        <v>0.19565920110828905</v>
      </c>
      <c r="AY61" s="6">
        <f t="shared" si="34"/>
        <v>0.17254708076767494</v>
      </c>
      <c r="AZ61" s="6">
        <f t="shared" si="34"/>
        <v>0.16193017051386149</v>
      </c>
      <c r="BA61" s="6">
        <f t="shared" si="34"/>
        <v>0.18560664308780561</v>
      </c>
      <c r="BB61" s="6">
        <f t="shared" si="34"/>
        <v>0.14320941528115078</v>
      </c>
      <c r="BC61" s="6">
        <f t="shared" si="34"/>
        <v>0.2083446747287786</v>
      </c>
      <c r="BD61" s="6">
        <f t="shared" si="34"/>
        <v>0.13649133759950052</v>
      </c>
      <c r="BE61" s="6">
        <f t="shared" si="34"/>
        <v>0.10864565011500474</v>
      </c>
      <c r="BF61" s="6">
        <f t="shared" si="34"/>
        <v>0.11636345804933067</v>
      </c>
      <c r="BG61" s="6">
        <f t="shared" si="34"/>
        <v>0.29462365591397849</v>
      </c>
      <c r="BH61" s="6">
        <f t="shared" si="34"/>
        <v>0.19489445262641142</v>
      </c>
      <c r="BI61" s="6">
        <f t="shared" si="34"/>
        <v>0.19925631491216819</v>
      </c>
      <c r="BJ61" s="6">
        <f t="shared" si="34"/>
        <v>9.1699261190786613E-2</v>
      </c>
      <c r="BK61" s="6">
        <f t="shared" si="34"/>
        <v>9.8005502063273728E-2</v>
      </c>
      <c r="BL61" s="6">
        <f t="shared" si="34"/>
        <v>0.10554290053151102</v>
      </c>
      <c r="BM61" s="6">
        <f t="shared" si="34"/>
        <v>9.0375094402953757E-2</v>
      </c>
      <c r="BN61" s="6">
        <f t="shared" si="34"/>
        <v>9.0648425019456844E-2</v>
      </c>
      <c r="BO61" s="6">
        <f t="shared" si="34"/>
        <v>8.9173711480774479E-2</v>
      </c>
      <c r="BP61" s="6">
        <f t="shared" si="34"/>
        <v>0.11931129253900249</v>
      </c>
      <c r="BQ61" s="6">
        <f t="shared" si="34"/>
        <v>9.7211026922456881E-2</v>
      </c>
      <c r="BR61" s="6">
        <f t="shared" si="34"/>
        <v>9.0716315365367478E-2</v>
      </c>
      <c r="BS61" s="6">
        <f t="shared" si="34"/>
        <v>0.11476028690071725</v>
      </c>
      <c r="BT61" s="6">
        <f t="shared" si="34"/>
        <v>0.14372960762988371</v>
      </c>
      <c r="BU61" s="6">
        <f t="shared" si="34"/>
        <v>0.13402667113981381</v>
      </c>
      <c r="BV61" s="6">
        <f t="shared" si="34"/>
        <v>0.13486725663716814</v>
      </c>
      <c r="BW61" s="6">
        <f t="shared" si="34"/>
        <v>0.22652885443583121</v>
      </c>
      <c r="BX61" s="6">
        <f t="shared" si="34"/>
        <v>0.25731958762886598</v>
      </c>
      <c r="BY61" s="6">
        <f t="shared" si="34"/>
        <v>0.11543511997135013</v>
      </c>
      <c r="BZ61" s="6">
        <f t="shared" si="34"/>
        <v>0.10817640824977581</v>
      </c>
      <c r="CA61" s="6">
        <f t="shared" si="34"/>
        <v>9.6504379389252742E-2</v>
      </c>
      <c r="CB61" s="6">
        <f t="shared" si="34"/>
        <v>0.23844393592677346</v>
      </c>
      <c r="CC61" s="6">
        <f t="shared" si="34"/>
        <v>0.26209585997369972</v>
      </c>
      <c r="CD61" s="6">
        <f t="shared" si="34"/>
        <v>0.22392917588855618</v>
      </c>
      <c r="CE61" s="6">
        <f t="shared" si="34"/>
        <v>0.23375398571877665</v>
      </c>
      <c r="CF61" s="6">
        <f t="shared" si="34"/>
        <v>0.27591496822266059</v>
      </c>
      <c r="CG61" s="6">
        <f t="shared" si="34"/>
        <v>0.2693950325496538</v>
      </c>
      <c r="CH61" s="6">
        <f t="shared" si="34"/>
        <v>0.27394106813996316</v>
      </c>
      <c r="CI61" s="6">
        <f t="shared" si="34"/>
        <v>0.25977218432988258</v>
      </c>
      <c r="CJ61" s="6">
        <f t="shared" si="34"/>
        <v>0.32911392405063289</v>
      </c>
      <c r="CK61" s="6">
        <f t="shared" si="34"/>
        <v>0.29086859688195987</v>
      </c>
    </row>
    <row r="62" spans="1:89" s="3" customFormat="1" x14ac:dyDescent="0.25">
      <c r="A62" s="1" t="s">
        <v>4</v>
      </c>
      <c r="B62" s="6">
        <f t="shared" ref="B62:AT62" si="35">B56/B47</f>
        <v>26.551373346897254</v>
      </c>
      <c r="C62" s="6">
        <f t="shared" si="35"/>
        <v>17.613903240958194</v>
      </c>
      <c r="D62" s="6">
        <f t="shared" si="35"/>
        <v>19.597989949748744</v>
      </c>
      <c r="E62" s="6">
        <f t="shared" si="35"/>
        <v>11.793478260869565</v>
      </c>
      <c r="F62" s="6">
        <f t="shared" si="35"/>
        <v>18.159509202453989</v>
      </c>
      <c r="G62" s="6">
        <f t="shared" si="35"/>
        <v>13.518273888154997</v>
      </c>
      <c r="H62" s="6">
        <f t="shared" si="35"/>
        <v>13.432835820895523</v>
      </c>
      <c r="I62" s="6">
        <f t="shared" si="35"/>
        <v>71.712158808933012</v>
      </c>
      <c r="J62" s="6">
        <f t="shared" si="35"/>
        <v>73.912073197946881</v>
      </c>
      <c r="K62" s="6">
        <f t="shared" si="35"/>
        <v>61.821705426356587</v>
      </c>
      <c r="L62" s="6">
        <f t="shared" si="35"/>
        <v>61.727400845580831</v>
      </c>
      <c r="M62" s="6">
        <f t="shared" si="35"/>
        <v>62.13908092720618</v>
      </c>
      <c r="N62" s="6">
        <f t="shared" si="35"/>
        <v>63.233130124027745</v>
      </c>
      <c r="O62" s="6">
        <f t="shared" si="35"/>
        <v>56.123276561232764</v>
      </c>
      <c r="P62" s="6">
        <f t="shared" si="35"/>
        <v>75.93250444049734</v>
      </c>
      <c r="Q62" s="6">
        <f t="shared" si="35"/>
        <v>57.844827586206897</v>
      </c>
      <c r="R62" s="6">
        <f t="shared" si="35"/>
        <v>35.209302325581397</v>
      </c>
      <c r="S62" s="6">
        <f t="shared" si="35"/>
        <v>44.814035087719297</v>
      </c>
      <c r="T62" s="6">
        <f t="shared" si="35"/>
        <v>43.821989528795811</v>
      </c>
      <c r="U62" s="6">
        <f t="shared" si="35"/>
        <v>66.974921630094045</v>
      </c>
      <c r="V62" s="6">
        <f t="shared" si="35"/>
        <v>74.88245931283906</v>
      </c>
      <c r="W62" s="6">
        <f t="shared" si="35"/>
        <v>47.620345140781112</v>
      </c>
      <c r="X62" s="6">
        <f t="shared" si="35"/>
        <v>67.129909365558916</v>
      </c>
      <c r="Y62" s="6">
        <f t="shared" si="35"/>
        <v>42.416201117318437</v>
      </c>
      <c r="Z62" s="6">
        <f t="shared" si="35"/>
        <v>59.109792284866472</v>
      </c>
      <c r="AA62" s="6">
        <f t="shared" si="35"/>
        <v>54.980007270083604</v>
      </c>
      <c r="AB62" s="6">
        <f t="shared" si="35"/>
        <v>63.731275533363593</v>
      </c>
      <c r="AC62" s="6">
        <f t="shared" si="35"/>
        <v>52.831940575673165</v>
      </c>
      <c r="AD62" s="6">
        <f t="shared" si="35"/>
        <v>54.844036697247709</v>
      </c>
      <c r="AE62" s="6">
        <f t="shared" si="35"/>
        <v>20.261780104712042</v>
      </c>
      <c r="AF62" s="6">
        <f t="shared" si="35"/>
        <v>25.482866043613708</v>
      </c>
      <c r="AG62" s="6">
        <f t="shared" si="35"/>
        <v>23.261538461538461</v>
      </c>
      <c r="AH62" s="6">
        <f t="shared" si="35"/>
        <v>45.866788321167888</v>
      </c>
      <c r="AI62" s="6">
        <f t="shared" si="35"/>
        <v>51.023069207622868</v>
      </c>
      <c r="AJ62" s="6">
        <f t="shared" si="35"/>
        <v>42.819843342036549</v>
      </c>
      <c r="AK62" s="6">
        <f t="shared" si="35"/>
        <v>9.2830578512396702</v>
      </c>
      <c r="AL62" s="6">
        <f t="shared" si="35"/>
        <v>25.330220146764507</v>
      </c>
      <c r="AM62" s="6">
        <f t="shared" si="35"/>
        <v>41.812366737739872</v>
      </c>
      <c r="AN62" s="6">
        <f t="shared" si="35"/>
        <v>30.582053354890864</v>
      </c>
      <c r="AO62" s="6">
        <f t="shared" si="35"/>
        <v>57.283950617283949</v>
      </c>
      <c r="AP62" s="6">
        <f t="shared" si="35"/>
        <v>24.981751824817518</v>
      </c>
      <c r="AQ62" s="6">
        <f t="shared" si="35"/>
        <v>19.995537706381079</v>
      </c>
      <c r="AR62" s="6">
        <f t="shared" si="35"/>
        <v>61.273121146475589</v>
      </c>
      <c r="AS62" s="6">
        <f t="shared" si="35"/>
        <v>66.635056108740315</v>
      </c>
      <c r="AT62" s="6">
        <f t="shared" si="35"/>
        <v>58.862385321100916</v>
      </c>
      <c r="AU62" s="6">
        <f t="shared" ref="AU62:CK62" si="36">AU56/AU47</f>
        <v>55.399590163934427</v>
      </c>
      <c r="AV62" s="6">
        <f t="shared" si="36"/>
        <v>58.440979955456569</v>
      </c>
      <c r="AW62" s="6">
        <f t="shared" si="36"/>
        <v>64.73078449530361</v>
      </c>
      <c r="AX62" s="6">
        <f t="shared" si="36"/>
        <v>61.873040752351095</v>
      </c>
      <c r="AY62" s="6">
        <f t="shared" si="36"/>
        <v>53.583426651735721</v>
      </c>
      <c r="AZ62" s="6">
        <f t="shared" si="36"/>
        <v>61.33369550454978</v>
      </c>
      <c r="BA62" s="6">
        <f t="shared" si="36"/>
        <v>58.971568494082433</v>
      </c>
      <c r="BB62" s="6">
        <f t="shared" si="36"/>
        <v>71.275307146565154</v>
      </c>
      <c r="BC62" s="6">
        <f t="shared" si="36"/>
        <v>57.562008469449481</v>
      </c>
      <c r="BD62" s="6">
        <f t="shared" si="36"/>
        <v>70.501584933805702</v>
      </c>
      <c r="BE62" s="6">
        <f t="shared" si="36"/>
        <v>75.998235164350319</v>
      </c>
      <c r="BF62" s="6">
        <f t="shared" si="36"/>
        <v>70.356550580431175</v>
      </c>
      <c r="BG62" s="6">
        <f t="shared" si="36"/>
        <v>80.53012048192771</v>
      </c>
      <c r="BH62" s="6">
        <f t="shared" si="36"/>
        <v>55.606060606060609</v>
      </c>
      <c r="BI62" s="6">
        <f t="shared" si="36"/>
        <v>65.373134328358205</v>
      </c>
      <c r="BJ62" s="6">
        <f t="shared" si="36"/>
        <v>61.465076660988075</v>
      </c>
      <c r="BK62" s="6">
        <f t="shared" si="36"/>
        <v>76.720647773279353</v>
      </c>
      <c r="BL62" s="6">
        <f t="shared" si="36"/>
        <v>71.171717171717177</v>
      </c>
      <c r="BM62" s="6">
        <f t="shared" si="36"/>
        <v>74.910014821088296</v>
      </c>
      <c r="BN62" s="6">
        <f t="shared" si="36"/>
        <v>73.938879456706289</v>
      </c>
      <c r="BO62" s="6">
        <f t="shared" si="36"/>
        <v>82.576271186440678</v>
      </c>
      <c r="BP62" s="6">
        <f t="shared" si="36"/>
        <v>75.430292598967299</v>
      </c>
      <c r="BQ62" s="6">
        <f t="shared" si="36"/>
        <v>72.418032786885249</v>
      </c>
      <c r="BR62" s="6">
        <f t="shared" si="36"/>
        <v>78.577777777777783</v>
      </c>
      <c r="BS62" s="6">
        <f t="shared" si="36"/>
        <v>72.805642633228842</v>
      </c>
      <c r="BT62" s="6">
        <f t="shared" si="36"/>
        <v>67.213352685050793</v>
      </c>
      <c r="BU62" s="6">
        <f t="shared" si="36"/>
        <v>76.908191786712536</v>
      </c>
      <c r="BV62" s="6">
        <f t="shared" si="36"/>
        <v>63.30472103004292</v>
      </c>
      <c r="BW62" s="6">
        <f t="shared" si="36"/>
        <v>53.189655172413794</v>
      </c>
      <c r="BX62" s="6">
        <f t="shared" si="36"/>
        <v>48.888888888888886</v>
      </c>
      <c r="BY62" s="6">
        <f t="shared" si="36"/>
        <v>75.201015658061792</v>
      </c>
      <c r="BZ62" s="6">
        <f t="shared" si="36"/>
        <v>80.939162618551933</v>
      </c>
      <c r="CA62" s="6">
        <f t="shared" si="36"/>
        <v>81.469035045607299</v>
      </c>
      <c r="CB62" s="6">
        <f t="shared" si="36"/>
        <v>36.085805084745758</v>
      </c>
      <c r="CC62" s="6">
        <f t="shared" si="36"/>
        <v>35.220924327069575</v>
      </c>
      <c r="CD62" s="6">
        <f t="shared" si="36"/>
        <v>36.691052335396741</v>
      </c>
      <c r="CE62" s="6">
        <f t="shared" si="36"/>
        <v>34.771893025694808</v>
      </c>
      <c r="CF62" s="6">
        <f t="shared" si="36"/>
        <v>33.480923221855861</v>
      </c>
      <c r="CG62" s="6">
        <f t="shared" si="36"/>
        <v>39.980670103092784</v>
      </c>
      <c r="CH62" s="6">
        <f t="shared" si="36"/>
        <v>38.508371385083713</v>
      </c>
      <c r="CI62" s="6">
        <f t="shared" si="36"/>
        <v>36.406166932482726</v>
      </c>
      <c r="CJ62" s="6">
        <f t="shared" si="36"/>
        <v>38</v>
      </c>
      <c r="CK62" s="6">
        <f t="shared" si="36"/>
        <v>35.009671179883945</v>
      </c>
    </row>
    <row r="63" spans="1:89" s="3" customFormat="1" x14ac:dyDescent="0.25">
      <c r="A63" s="1" t="s">
        <v>3</v>
      </c>
      <c r="B63" s="6">
        <f t="shared" ref="B63:AT63" si="37">B47/B48</f>
        <v>0.2540051679586563</v>
      </c>
      <c r="C63" s="6">
        <f t="shared" si="37"/>
        <v>0.21079207920792079</v>
      </c>
      <c r="D63" s="6">
        <f t="shared" si="37"/>
        <v>0.2996987951807229</v>
      </c>
      <c r="E63" s="6">
        <f t="shared" si="37"/>
        <v>0.11608832807570978</v>
      </c>
      <c r="F63" s="6">
        <f t="shared" si="37"/>
        <v>0.14137033824804857</v>
      </c>
      <c r="G63" s="6">
        <f t="shared" si="37"/>
        <v>0.16735445836403831</v>
      </c>
      <c r="H63" s="6">
        <f t="shared" si="37"/>
        <v>2.4363636363636365</v>
      </c>
      <c r="I63" s="6">
        <f t="shared" si="37"/>
        <v>3.2476190476190476</v>
      </c>
      <c r="J63" s="6">
        <f t="shared" si="37"/>
        <v>2.3014894709809965</v>
      </c>
      <c r="K63" s="6">
        <f t="shared" si="37"/>
        <v>1.8852758494702229</v>
      </c>
      <c r="L63" s="6">
        <f t="shared" si="37"/>
        <v>1.5330246913580248</v>
      </c>
      <c r="M63" s="6">
        <f t="shared" si="37"/>
        <v>1.69937802349689</v>
      </c>
      <c r="N63" s="6">
        <f t="shared" si="37"/>
        <v>1.1546116504854369</v>
      </c>
      <c r="O63" s="6">
        <f t="shared" si="37"/>
        <v>40.294117647058819</v>
      </c>
      <c r="P63" s="6">
        <f t="shared" si="37"/>
        <v>7.3211963589076712</v>
      </c>
      <c r="Q63" s="6">
        <f t="shared" si="37"/>
        <v>31.607629427792915</v>
      </c>
      <c r="R63" s="6">
        <f t="shared" si="37"/>
        <v>16.53846153846154</v>
      </c>
      <c r="S63" s="6">
        <f t="shared" si="37"/>
        <v>13.133640552995391</v>
      </c>
      <c r="T63" s="6">
        <f t="shared" si="37"/>
        <v>19.489795918367346</v>
      </c>
      <c r="U63" s="6">
        <f t="shared" si="37"/>
        <v>12.198852772466537</v>
      </c>
      <c r="V63" s="6">
        <f t="shared" si="37"/>
        <v>3.6842105263157894</v>
      </c>
      <c r="W63" s="6">
        <f t="shared" si="37"/>
        <v>12.728323699421964</v>
      </c>
      <c r="X63" s="6">
        <f t="shared" si="37"/>
        <v>2.5075757575757578</v>
      </c>
      <c r="Y63" s="6">
        <f t="shared" si="37"/>
        <v>29.958158995815896</v>
      </c>
      <c r="Z63" s="6">
        <f t="shared" si="37"/>
        <v>24.420289855072465</v>
      </c>
      <c r="AA63" s="6">
        <f t="shared" si="37"/>
        <v>30.065573770491802</v>
      </c>
      <c r="AB63" s="6">
        <f t="shared" si="37"/>
        <v>17.011583011583014</v>
      </c>
      <c r="AC63" s="6">
        <f t="shared" si="37"/>
        <v>21.117647058823533</v>
      </c>
      <c r="AD63" s="6">
        <f t="shared" si="37"/>
        <v>22.995780590717299</v>
      </c>
      <c r="AE63" s="6">
        <f t="shared" si="37"/>
        <v>0.24300254452926209</v>
      </c>
      <c r="AF63" s="6">
        <f t="shared" si="37"/>
        <v>0.2276595744680851</v>
      </c>
      <c r="AG63" s="6">
        <f t="shared" si="37"/>
        <v>0.20846696600384862</v>
      </c>
      <c r="AH63" s="6">
        <f t="shared" si="37"/>
        <v>38.837703756201272</v>
      </c>
      <c r="AI63" s="6">
        <f t="shared" si="37"/>
        <v>25.433673469387756</v>
      </c>
      <c r="AJ63" s="6">
        <f t="shared" si="37"/>
        <v>42.242647058823529</v>
      </c>
      <c r="AK63" s="6">
        <f t="shared" si="37"/>
        <v>380.50314465408803</v>
      </c>
      <c r="AL63" s="6">
        <f t="shared" si="37"/>
        <v>8.0895844576362652</v>
      </c>
      <c r="AM63" s="6">
        <f t="shared" si="37"/>
        <v>5.9329538266919668</v>
      </c>
      <c r="AN63" s="6">
        <f t="shared" si="37"/>
        <v>7.6358024691358031</v>
      </c>
      <c r="AO63" s="6">
        <f t="shared" si="37"/>
        <v>6.2467866323907462</v>
      </c>
      <c r="AP63" s="6">
        <f t="shared" si="37"/>
        <v>13.861720067453627</v>
      </c>
      <c r="AQ63" s="6">
        <f t="shared" si="37"/>
        <v>12.718501702610668</v>
      </c>
      <c r="AR63" s="6">
        <f t="shared" si="37"/>
        <v>4.0602165087956701</v>
      </c>
      <c r="AS63" s="6">
        <f t="shared" si="37"/>
        <v>6.1130434782608702</v>
      </c>
      <c r="AT63" s="6">
        <f t="shared" si="37"/>
        <v>3.7899860917941584</v>
      </c>
      <c r="AU63" s="6">
        <f t="shared" ref="AU63:CK63" si="38">AU47/AU48</f>
        <v>92.952380952380949</v>
      </c>
      <c r="AV63" s="6">
        <f t="shared" si="38"/>
        <v>73.788003286770746</v>
      </c>
      <c r="AW63" s="6">
        <f t="shared" si="38"/>
        <v>118.85220125786164</v>
      </c>
      <c r="AX63" s="6">
        <f t="shared" si="38"/>
        <v>70.888888888888886</v>
      </c>
      <c r="AY63" s="6">
        <f t="shared" si="38"/>
        <v>142.88</v>
      </c>
      <c r="AZ63" s="6">
        <f t="shared" si="38"/>
        <v>94.640102827763485</v>
      </c>
      <c r="BA63" s="6">
        <f t="shared" si="38"/>
        <v>2.7604205782951561</v>
      </c>
      <c r="BB63" s="6">
        <f t="shared" si="38"/>
        <v>28.895</v>
      </c>
      <c r="BC63" s="6">
        <f t="shared" si="38"/>
        <v>25.430769230769233</v>
      </c>
      <c r="BD63" s="6">
        <f t="shared" si="38"/>
        <v>1.5107042253521128</v>
      </c>
      <c r="BE63" s="6">
        <f t="shared" si="38"/>
        <v>31.832865168539325</v>
      </c>
      <c r="BF63" s="6">
        <f t="shared" si="38"/>
        <v>22.808510638297872</v>
      </c>
      <c r="BG63" s="6">
        <f t="shared" si="38"/>
        <v>2.7574750830564785</v>
      </c>
      <c r="BH63" s="6">
        <f t="shared" si="38"/>
        <v>4.4897959183673475</v>
      </c>
      <c r="BI63" s="6">
        <f t="shared" si="38"/>
        <v>1.620967741935484</v>
      </c>
      <c r="BJ63" s="6">
        <f t="shared" si="38"/>
        <v>28.357487922705317</v>
      </c>
      <c r="BK63" s="6">
        <f t="shared" si="38"/>
        <v>26.702702702702702</v>
      </c>
      <c r="BL63" s="6">
        <f t="shared" si="38"/>
        <v>22.398190045248867</v>
      </c>
      <c r="BM63" s="6">
        <f t="shared" si="38"/>
        <v>36.61240310077519</v>
      </c>
      <c r="BN63" s="6">
        <f t="shared" si="38"/>
        <v>7.3855799373040751</v>
      </c>
      <c r="BO63" s="6">
        <f t="shared" si="38"/>
        <v>9.4551282051282062</v>
      </c>
      <c r="BP63" s="6">
        <f t="shared" si="38"/>
        <v>12.231578947368421</v>
      </c>
      <c r="BQ63" s="6">
        <f t="shared" si="38"/>
        <v>40</v>
      </c>
      <c r="BR63" s="6">
        <f t="shared" si="38"/>
        <v>9.1093117408906874</v>
      </c>
      <c r="BS63" s="6">
        <f t="shared" si="38"/>
        <v>26.445595854922281</v>
      </c>
      <c r="BT63" s="6">
        <f t="shared" si="38"/>
        <v>37.445652173913047</v>
      </c>
      <c r="BU63" s="6">
        <f t="shared" si="38"/>
        <v>26.577142857142857</v>
      </c>
      <c r="BV63" s="6">
        <f t="shared" si="38"/>
        <v>46.834170854271356</v>
      </c>
      <c r="BW63" s="6">
        <f t="shared" si="38"/>
        <v>272.94117647058823</v>
      </c>
      <c r="BX63" s="6">
        <f t="shared" si="38"/>
        <v>217.74193548387098</v>
      </c>
      <c r="BY63" s="6">
        <f t="shared" si="38"/>
        <v>20.819383259911895</v>
      </c>
      <c r="BZ63" s="6">
        <f t="shared" si="38"/>
        <v>30.87857142857143</v>
      </c>
      <c r="CA63" s="6">
        <f t="shared" si="38"/>
        <v>15.204379562043794</v>
      </c>
      <c r="CB63" s="6">
        <f t="shared" si="38"/>
        <v>477.97468354430379</v>
      </c>
      <c r="CC63" s="6">
        <f t="shared" si="38"/>
        <v>426.1904761904762</v>
      </c>
      <c r="CD63" s="6">
        <f t="shared" si="38"/>
        <v>358.26612903225805</v>
      </c>
      <c r="CE63" s="6">
        <f t="shared" si="38"/>
        <v>477.94486215538842</v>
      </c>
      <c r="CF63" s="6">
        <f t="shared" si="38"/>
        <v>624.41176470588232</v>
      </c>
      <c r="CG63" s="6">
        <f t="shared" si="38"/>
        <v>11.901840490797547</v>
      </c>
      <c r="CH63" s="6">
        <f t="shared" si="38"/>
        <v>1.510344827586207</v>
      </c>
      <c r="CI63" s="6">
        <f t="shared" si="38"/>
        <v>118.30188679245282</v>
      </c>
      <c r="CJ63" s="6">
        <f t="shared" si="38"/>
        <v>0.50458715596330272</v>
      </c>
      <c r="CK63" s="6">
        <f t="shared" si="38"/>
        <v>643.03482587064673</v>
      </c>
    </row>
    <row r="64" spans="1:89" s="3" customFormat="1" x14ac:dyDescent="0.25">
      <c r="A64" s="1" t="s">
        <v>2</v>
      </c>
      <c r="B64" s="3">
        <v>8830</v>
      </c>
      <c r="C64" s="3">
        <v>8156</v>
      </c>
      <c r="D64" s="3">
        <v>6790</v>
      </c>
      <c r="E64" s="3">
        <v>7390</v>
      </c>
      <c r="F64" s="3">
        <v>7730</v>
      </c>
      <c r="G64" s="3">
        <v>8120</v>
      </c>
      <c r="H64" s="15">
        <v>602</v>
      </c>
      <c r="I64" s="15">
        <v>509</v>
      </c>
      <c r="J64" s="15">
        <v>579.9</v>
      </c>
      <c r="K64" s="15">
        <v>653</v>
      </c>
      <c r="L64" s="15">
        <v>684</v>
      </c>
      <c r="M64" s="15">
        <v>639.79999999999995</v>
      </c>
      <c r="N64" s="15">
        <v>666</v>
      </c>
      <c r="O64" s="14">
        <v>104.5</v>
      </c>
      <c r="P64" s="14">
        <v>155</v>
      </c>
      <c r="Q64" s="14">
        <v>157</v>
      </c>
      <c r="R64" s="14">
        <v>149</v>
      </c>
      <c r="S64" s="14">
        <v>319</v>
      </c>
      <c r="T64" s="14">
        <v>253</v>
      </c>
      <c r="U64" s="14">
        <v>87</v>
      </c>
      <c r="V64" s="14">
        <v>95</v>
      </c>
      <c r="W64" s="14">
        <v>111</v>
      </c>
      <c r="X64" s="14">
        <v>113</v>
      </c>
      <c r="Y64" s="3">
        <v>294.2</v>
      </c>
      <c r="Z64" s="3">
        <v>181.6</v>
      </c>
      <c r="AA64" s="3">
        <v>184.9</v>
      </c>
      <c r="AB64" s="3">
        <v>202.3</v>
      </c>
      <c r="AC64" s="3">
        <v>218.8</v>
      </c>
      <c r="AD64" s="3">
        <v>218.3</v>
      </c>
      <c r="AE64" s="3">
        <v>7760</v>
      </c>
      <c r="AF64" s="3">
        <v>6470</v>
      </c>
      <c r="AG64" s="3">
        <v>5870</v>
      </c>
      <c r="AH64" s="14">
        <v>238.9</v>
      </c>
      <c r="AI64" s="14">
        <v>321</v>
      </c>
      <c r="AJ64" s="14">
        <v>245.2</v>
      </c>
      <c r="AK64" s="14">
        <v>218</v>
      </c>
      <c r="AL64" s="3">
        <v>237</v>
      </c>
      <c r="AM64" s="3">
        <v>277</v>
      </c>
      <c r="AN64" s="3">
        <v>570</v>
      </c>
      <c r="AO64" s="3">
        <v>242</v>
      </c>
      <c r="AP64" s="3">
        <v>301</v>
      </c>
      <c r="AQ64" s="3">
        <v>402</v>
      </c>
      <c r="AR64" s="14">
        <v>154.19999999999999</v>
      </c>
      <c r="AS64" s="14">
        <v>66.8</v>
      </c>
      <c r="AT64" s="14">
        <v>76.3</v>
      </c>
      <c r="AU64" s="14">
        <v>232.1</v>
      </c>
      <c r="AV64" s="14">
        <v>245</v>
      </c>
      <c r="AW64" s="14">
        <v>194.8</v>
      </c>
      <c r="AX64" s="14">
        <v>195.4</v>
      </c>
      <c r="AY64" s="14">
        <v>190</v>
      </c>
      <c r="AZ64" s="14">
        <v>156.30000000000001</v>
      </c>
      <c r="BA64" s="14">
        <v>855</v>
      </c>
      <c r="BB64" s="14">
        <v>153.69999999999999</v>
      </c>
      <c r="BC64" s="14">
        <v>129.4</v>
      </c>
      <c r="BD64" s="14">
        <v>511</v>
      </c>
      <c r="BE64" s="3">
        <v>209.3</v>
      </c>
      <c r="BF64" s="3">
        <v>219.8</v>
      </c>
      <c r="BG64" s="14">
        <v>219.7</v>
      </c>
      <c r="BH64" s="14">
        <v>280</v>
      </c>
      <c r="BI64" s="14">
        <v>665</v>
      </c>
      <c r="BJ64" s="14">
        <v>323</v>
      </c>
      <c r="BK64" s="14">
        <v>359</v>
      </c>
      <c r="BL64" s="14">
        <v>289</v>
      </c>
      <c r="BM64" s="14">
        <v>296.39999999999998</v>
      </c>
      <c r="BN64" s="14">
        <v>318</v>
      </c>
      <c r="BO64" s="14">
        <v>310</v>
      </c>
      <c r="BP64" s="14">
        <v>372</v>
      </c>
      <c r="BQ64" s="14">
        <v>302.89999999999998</v>
      </c>
      <c r="BR64" s="14">
        <v>298</v>
      </c>
      <c r="BS64" s="15">
        <v>243.8</v>
      </c>
      <c r="BT64" s="15">
        <v>250</v>
      </c>
      <c r="BU64" s="15">
        <v>257</v>
      </c>
      <c r="BV64" s="15">
        <v>320</v>
      </c>
      <c r="BW64" s="15">
        <v>281</v>
      </c>
      <c r="BX64" s="15">
        <v>282</v>
      </c>
      <c r="BY64" s="15">
        <v>264.5</v>
      </c>
      <c r="BZ64" s="15">
        <v>255</v>
      </c>
      <c r="CA64" s="15">
        <v>264</v>
      </c>
      <c r="CB64" s="3">
        <v>202.7</v>
      </c>
      <c r="CC64" s="3">
        <v>189.5</v>
      </c>
      <c r="CD64" s="3">
        <v>212.6</v>
      </c>
      <c r="CE64" s="3">
        <v>209.1</v>
      </c>
      <c r="CF64" s="3">
        <v>181.9</v>
      </c>
      <c r="CG64" s="14">
        <v>302.10000000000002</v>
      </c>
      <c r="CH64" s="14">
        <v>491</v>
      </c>
      <c r="CI64" s="14">
        <v>282.10000000000002</v>
      </c>
      <c r="CJ64" s="14">
        <v>1500</v>
      </c>
      <c r="CK64" s="14">
        <v>167</v>
      </c>
    </row>
    <row r="65" spans="1:89" s="3" customFormat="1" x14ac:dyDescent="0.25">
      <c r="A65" s="1" t="s">
        <v>1</v>
      </c>
      <c r="B65" s="19">
        <v>168700</v>
      </c>
      <c r="C65" s="19">
        <v>167400</v>
      </c>
      <c r="D65" s="19">
        <v>173000</v>
      </c>
      <c r="E65" s="19">
        <v>209000</v>
      </c>
      <c r="F65" s="19">
        <v>168900</v>
      </c>
      <c r="G65" s="19">
        <v>161700</v>
      </c>
      <c r="H65" s="19">
        <v>171500</v>
      </c>
      <c r="I65" s="19">
        <v>172400</v>
      </c>
      <c r="J65" s="19">
        <v>176800</v>
      </c>
      <c r="K65" s="19">
        <v>171800</v>
      </c>
      <c r="L65" s="19">
        <v>173000</v>
      </c>
      <c r="M65" s="19">
        <v>170000</v>
      </c>
      <c r="N65" s="19">
        <v>172500</v>
      </c>
      <c r="O65" s="19">
        <v>191600</v>
      </c>
      <c r="P65" s="19">
        <v>197100</v>
      </c>
      <c r="Q65" s="19">
        <v>190600</v>
      </c>
      <c r="R65" s="19">
        <v>186000</v>
      </c>
      <c r="S65" s="19">
        <v>188000</v>
      </c>
      <c r="T65" s="19">
        <v>191000</v>
      </c>
      <c r="U65" s="19">
        <v>185900</v>
      </c>
      <c r="V65" s="19">
        <v>184300</v>
      </c>
      <c r="W65" s="19">
        <v>178100</v>
      </c>
      <c r="X65" s="19">
        <v>177300</v>
      </c>
      <c r="Y65" s="19">
        <v>173600</v>
      </c>
      <c r="Z65" s="19">
        <v>171200</v>
      </c>
      <c r="AA65" s="19">
        <v>170800</v>
      </c>
      <c r="AB65" s="19">
        <v>171500</v>
      </c>
      <c r="AC65" s="19">
        <v>171000</v>
      </c>
      <c r="AD65" s="19">
        <v>172300</v>
      </c>
      <c r="AE65" s="19">
        <v>174300</v>
      </c>
      <c r="AF65" s="19">
        <v>171500</v>
      </c>
      <c r="AG65" s="19">
        <v>167400</v>
      </c>
      <c r="AH65" s="19">
        <v>172600</v>
      </c>
      <c r="AI65" s="19">
        <v>177400</v>
      </c>
      <c r="AJ65" s="19">
        <v>173500</v>
      </c>
      <c r="AK65" s="19">
        <v>174500</v>
      </c>
      <c r="AL65" s="19">
        <v>177000</v>
      </c>
      <c r="AM65" s="19">
        <v>172700</v>
      </c>
      <c r="AN65" s="19">
        <v>171300</v>
      </c>
      <c r="AO65" s="19">
        <v>182400</v>
      </c>
      <c r="AP65" s="19">
        <v>180300</v>
      </c>
      <c r="AQ65" s="19">
        <v>179000</v>
      </c>
      <c r="AR65" s="19">
        <v>171500</v>
      </c>
      <c r="AS65" s="19">
        <v>168300</v>
      </c>
      <c r="AT65" s="19">
        <v>168800</v>
      </c>
      <c r="AU65" s="19">
        <v>190600</v>
      </c>
      <c r="AV65" s="19">
        <v>187000</v>
      </c>
      <c r="AW65" s="19">
        <v>181300</v>
      </c>
      <c r="AX65" s="19">
        <v>177500</v>
      </c>
      <c r="AY65" s="19">
        <v>175000</v>
      </c>
      <c r="AZ65" s="19">
        <v>174100</v>
      </c>
      <c r="BA65" s="19">
        <v>177900</v>
      </c>
      <c r="BB65" s="19">
        <v>181700</v>
      </c>
      <c r="BC65" s="19">
        <v>188400</v>
      </c>
      <c r="BD65" s="19">
        <v>196600</v>
      </c>
      <c r="BE65" s="19">
        <v>169400</v>
      </c>
      <c r="BF65" s="19">
        <v>173000</v>
      </c>
      <c r="BG65" s="19">
        <v>176100</v>
      </c>
      <c r="BH65" s="19">
        <v>168800</v>
      </c>
      <c r="BI65" s="19">
        <v>216000</v>
      </c>
      <c r="BJ65" s="19">
        <v>198800</v>
      </c>
      <c r="BK65" s="19">
        <v>195300</v>
      </c>
      <c r="BL65" s="19">
        <v>188300</v>
      </c>
      <c r="BM65" s="19">
        <v>188200</v>
      </c>
      <c r="BN65" s="19">
        <v>186100</v>
      </c>
      <c r="BO65" s="19">
        <v>190200</v>
      </c>
      <c r="BP65" s="19">
        <v>191900</v>
      </c>
      <c r="BQ65" s="19">
        <v>191500</v>
      </c>
      <c r="BR65" s="19">
        <v>191200</v>
      </c>
      <c r="BS65" s="19">
        <v>194100</v>
      </c>
      <c r="BT65" s="19">
        <v>193100</v>
      </c>
      <c r="BU65" s="19">
        <v>188900</v>
      </c>
      <c r="BV65" s="19">
        <v>217000</v>
      </c>
      <c r="BW65" s="19">
        <v>194300</v>
      </c>
      <c r="BX65" s="19">
        <v>181300</v>
      </c>
      <c r="BY65" s="19">
        <v>187700</v>
      </c>
      <c r="BZ65" s="19">
        <v>184700</v>
      </c>
      <c r="CA65" s="19">
        <v>182400</v>
      </c>
      <c r="CB65" s="19">
        <v>173200</v>
      </c>
      <c r="CC65" s="19">
        <v>174900</v>
      </c>
      <c r="CD65" s="19">
        <v>172400</v>
      </c>
      <c r="CE65" s="19">
        <v>174400</v>
      </c>
      <c r="CF65" s="19">
        <v>174900</v>
      </c>
      <c r="CG65" s="19">
        <v>167700</v>
      </c>
      <c r="CH65" s="19">
        <v>168600</v>
      </c>
      <c r="CI65" s="19">
        <v>175200</v>
      </c>
      <c r="CJ65" s="19">
        <v>175300</v>
      </c>
      <c r="CK65" s="19">
        <v>166400</v>
      </c>
    </row>
    <row r="66" spans="1:89" s="3" customFormat="1" x14ac:dyDescent="0.25">
      <c r="A66" s="24" t="s">
        <v>0</v>
      </c>
      <c r="B66" s="25">
        <v>2823</v>
      </c>
      <c r="C66" s="25">
        <v>2595</v>
      </c>
      <c r="D66" s="25">
        <v>2346</v>
      </c>
      <c r="E66" s="25">
        <v>2730</v>
      </c>
      <c r="F66" s="25">
        <v>2921</v>
      </c>
      <c r="G66" s="25">
        <v>3060</v>
      </c>
      <c r="H66" s="25">
        <v>1558</v>
      </c>
      <c r="I66" s="25">
        <v>1499</v>
      </c>
      <c r="J66" s="25">
        <v>1572</v>
      </c>
      <c r="K66" s="25">
        <v>2137</v>
      </c>
      <c r="L66" s="25">
        <v>1630</v>
      </c>
      <c r="M66" s="25">
        <v>1564</v>
      </c>
      <c r="N66" s="25">
        <v>1563</v>
      </c>
      <c r="O66" s="25">
        <v>1913</v>
      </c>
      <c r="P66" s="25">
        <v>1920</v>
      </c>
      <c r="Q66" s="25">
        <v>1966</v>
      </c>
      <c r="R66" s="25">
        <v>1926</v>
      </c>
      <c r="S66" s="25">
        <v>2100</v>
      </c>
      <c r="T66" s="25">
        <v>2344</v>
      </c>
      <c r="U66" s="25">
        <v>1955</v>
      </c>
      <c r="V66" s="25">
        <v>2070</v>
      </c>
      <c r="W66" s="25">
        <v>1923</v>
      </c>
      <c r="X66" s="25">
        <v>1936</v>
      </c>
      <c r="Y66" s="25">
        <v>1541</v>
      </c>
      <c r="Z66" s="25">
        <v>1497</v>
      </c>
      <c r="AA66" s="25">
        <v>1575</v>
      </c>
      <c r="AB66" s="25">
        <v>1455</v>
      </c>
      <c r="AC66" s="25">
        <v>1509</v>
      </c>
      <c r="AD66" s="25">
        <v>1686</v>
      </c>
      <c r="AE66" s="25">
        <v>6410</v>
      </c>
      <c r="AF66" s="25">
        <v>5460</v>
      </c>
      <c r="AG66" s="25">
        <v>4710</v>
      </c>
      <c r="AH66" s="25">
        <v>2161</v>
      </c>
      <c r="AI66" s="25">
        <v>2082</v>
      </c>
      <c r="AJ66" s="25">
        <v>1999</v>
      </c>
      <c r="AK66" s="25">
        <v>1898</v>
      </c>
      <c r="AL66" s="25">
        <v>470</v>
      </c>
      <c r="AM66" s="25">
        <v>549</v>
      </c>
      <c r="AN66" s="25">
        <v>545</v>
      </c>
      <c r="AO66" s="25">
        <v>647</v>
      </c>
      <c r="AP66" s="25">
        <v>707</v>
      </c>
      <c r="AQ66" s="25">
        <v>814</v>
      </c>
      <c r="AR66" s="25">
        <v>1630</v>
      </c>
      <c r="AS66" s="25">
        <v>1969</v>
      </c>
      <c r="AT66" s="25">
        <v>1481</v>
      </c>
      <c r="AU66" s="25">
        <v>1747</v>
      </c>
      <c r="AV66" s="25">
        <v>1653</v>
      </c>
      <c r="AW66" s="25">
        <v>1729</v>
      </c>
      <c r="AX66" s="25">
        <v>1661</v>
      </c>
      <c r="AY66" s="25">
        <v>1728</v>
      </c>
      <c r="AZ66" s="25">
        <v>1540</v>
      </c>
      <c r="BA66" s="25">
        <v>1496</v>
      </c>
      <c r="BB66" s="25">
        <v>1464</v>
      </c>
      <c r="BC66" s="25">
        <v>1424</v>
      </c>
      <c r="BD66" s="25">
        <v>1413</v>
      </c>
      <c r="BE66" s="25">
        <v>1660</v>
      </c>
      <c r="BF66" s="25">
        <v>1658</v>
      </c>
      <c r="BG66" s="25">
        <v>1238</v>
      </c>
      <c r="BH66" s="25">
        <v>1270</v>
      </c>
      <c r="BI66" s="25">
        <v>1400</v>
      </c>
      <c r="BJ66" s="25">
        <v>1830</v>
      </c>
      <c r="BK66" s="25">
        <v>2002</v>
      </c>
      <c r="BL66" s="25">
        <v>1611</v>
      </c>
      <c r="BM66" s="25">
        <v>1685</v>
      </c>
      <c r="BN66" s="25">
        <v>1717</v>
      </c>
      <c r="BO66" s="25">
        <v>1716</v>
      </c>
      <c r="BP66" s="25">
        <v>1681</v>
      </c>
      <c r="BQ66" s="25">
        <v>1609</v>
      </c>
      <c r="BR66" s="25">
        <v>1578</v>
      </c>
      <c r="BS66" s="25">
        <v>1910</v>
      </c>
      <c r="BT66" s="25">
        <v>1831</v>
      </c>
      <c r="BU66" s="25">
        <v>1862</v>
      </c>
      <c r="BV66" s="25">
        <v>2360</v>
      </c>
      <c r="BW66" s="25">
        <v>2350</v>
      </c>
      <c r="BX66" s="25">
        <v>2192</v>
      </c>
      <c r="BY66" s="25">
        <v>2052</v>
      </c>
      <c r="BZ66" s="25">
        <v>1979</v>
      </c>
      <c r="CA66" s="25">
        <v>2040</v>
      </c>
      <c r="CB66" s="25">
        <v>2218</v>
      </c>
      <c r="CC66" s="25">
        <v>2254</v>
      </c>
      <c r="CD66" s="25">
        <v>2209</v>
      </c>
      <c r="CE66" s="25">
        <v>2182</v>
      </c>
      <c r="CF66" s="25">
        <v>2242</v>
      </c>
      <c r="CG66" s="25">
        <v>1232</v>
      </c>
      <c r="CH66" s="25">
        <v>1410</v>
      </c>
      <c r="CI66" s="25">
        <v>1700</v>
      </c>
      <c r="CJ66" s="25">
        <v>1490</v>
      </c>
      <c r="CK66" s="25">
        <v>2890</v>
      </c>
    </row>
    <row r="68" spans="1:89" x14ac:dyDescent="0.25">
      <c r="A68" s="33" t="s">
        <v>156</v>
      </c>
    </row>
    <row r="69" spans="1:89" x14ac:dyDescent="0.25">
      <c r="A69" s="10" t="s">
        <v>153</v>
      </c>
    </row>
    <row r="70" spans="1:89" x14ac:dyDescent="0.25">
      <c r="A70" s="10" t="s">
        <v>150</v>
      </c>
    </row>
    <row r="71" spans="1:89" x14ac:dyDescent="0.25">
      <c r="A71" s="10" t="s">
        <v>151</v>
      </c>
    </row>
    <row r="72" spans="1:89" x14ac:dyDescent="0.25">
      <c r="A72" s="10" t="s">
        <v>152</v>
      </c>
    </row>
    <row r="73" spans="1:89" x14ac:dyDescent="0.25">
      <c r="A73" s="10" t="s">
        <v>154</v>
      </c>
    </row>
    <row r="74" spans="1:89" x14ac:dyDescent="0.25">
      <c r="A74" s="10" t="s">
        <v>149</v>
      </c>
    </row>
    <row r="75" spans="1:89" x14ac:dyDescent="0.25">
      <c r="A75" s="10" t="s">
        <v>155</v>
      </c>
    </row>
    <row r="76" spans="1:89" x14ac:dyDescent="0.25">
      <c r="A76" s="10"/>
    </row>
    <row r="77" spans="1:89" ht="15.75" x14ac:dyDescent="0.3">
      <c r="A77" s="29" t="s">
        <v>159</v>
      </c>
      <c r="B77" s="30"/>
    </row>
    <row r="78" spans="1:89" ht="15.75" x14ac:dyDescent="0.3">
      <c r="A78" s="31" t="s">
        <v>157</v>
      </c>
      <c r="B78" s="31"/>
    </row>
    <row r="79" spans="1:89" x14ac:dyDescent="0.25">
      <c r="A79" s="32" t="s">
        <v>158</v>
      </c>
      <c r="B79" s="32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257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Sheet1!Názvy_tisku</vt:lpstr>
      <vt:lpstr>Sheet1!Oblast_tisku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</dc:creator>
  <cp:lastModifiedBy>Vojtech Janousek</cp:lastModifiedBy>
  <dcterms:created xsi:type="dcterms:W3CDTF">2013-08-25T15:13:45Z</dcterms:created>
  <dcterms:modified xsi:type="dcterms:W3CDTF">2013-09-11T15:31:23Z</dcterms:modified>
</cp:coreProperties>
</file>