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\www\web-jgeosci\DOI&amp;contents\JGEOSCI-manuscripts\63_2\08 Bacik\ESM\"/>
    </mc:Choice>
  </mc:AlternateContent>
  <bookViews>
    <workbookView xWindow="240" yWindow="45" windowWidth="20115" windowHeight="7995"/>
  </bookViews>
  <sheets>
    <sheet name="Supplementary material" sheetId="13" r:id="rId1"/>
    <sheet name="Table S1" sheetId="8" r:id="rId2"/>
    <sheet name="Table S2" sheetId="9" r:id="rId3"/>
    <sheet name="Table S3" sheetId="11" r:id="rId4"/>
  </sheets>
  <calcPr calcId="152511"/>
</workbook>
</file>

<file path=xl/calcChain.xml><?xml version="1.0" encoding="utf-8"?>
<calcChain xmlns="http://schemas.openxmlformats.org/spreadsheetml/2006/main">
  <c r="H3" i="8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2" i="8"/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2" i="9"/>
  <c r="Q89" i="9" l="1"/>
  <c r="O90" i="8"/>
  <c r="P90" i="8"/>
  <c r="O91" i="8"/>
  <c r="P91" i="8"/>
  <c r="O92" i="8"/>
  <c r="P92" i="8"/>
  <c r="O93" i="8"/>
  <c r="P93" i="8"/>
  <c r="O94" i="8"/>
  <c r="P94" i="8"/>
  <c r="O95" i="8"/>
  <c r="P95" i="8"/>
  <c r="O96" i="8"/>
  <c r="P96" i="8"/>
  <c r="O97" i="8"/>
  <c r="P97" i="8"/>
  <c r="O98" i="8"/>
  <c r="P98" i="8"/>
  <c r="O99" i="8"/>
  <c r="P99" i="8"/>
  <c r="O100" i="8"/>
  <c r="P100" i="8"/>
  <c r="O101" i="8"/>
  <c r="P101" i="8"/>
  <c r="O102" i="8"/>
  <c r="P102" i="8"/>
  <c r="O103" i="8"/>
  <c r="P103" i="8"/>
  <c r="O104" i="8"/>
  <c r="P104" i="8"/>
  <c r="O105" i="8"/>
  <c r="P105" i="8"/>
  <c r="O106" i="8"/>
  <c r="P106" i="8"/>
  <c r="O107" i="8"/>
  <c r="P107" i="8"/>
  <c r="O108" i="8"/>
  <c r="P108" i="8"/>
  <c r="P89" i="8"/>
  <c r="O89" i="8"/>
  <c r="Q108" i="8" l="1"/>
  <c r="Q104" i="8"/>
  <c r="Q100" i="8"/>
  <c r="Q96" i="8"/>
  <c r="Q92" i="8"/>
  <c r="Q105" i="8"/>
  <c r="Q101" i="8"/>
  <c r="Q97" i="8"/>
  <c r="Q93" i="8"/>
  <c r="Q106" i="8"/>
  <c r="Q102" i="8"/>
  <c r="Q98" i="8"/>
  <c r="Q94" i="8"/>
  <c r="Q90" i="8"/>
  <c r="Q89" i="8"/>
  <c r="Q107" i="8"/>
  <c r="Q103" i="8"/>
  <c r="Q99" i="8"/>
  <c r="Q95" i="8"/>
  <c r="Q91" i="8"/>
  <c r="P3" i="9"/>
  <c r="Q3" i="9"/>
  <c r="R3" i="9"/>
  <c r="P4" i="9"/>
  <c r="Q4" i="9"/>
  <c r="R4" i="9"/>
  <c r="P5" i="9"/>
  <c r="Q5" i="9"/>
  <c r="R5" i="9"/>
  <c r="P6" i="9"/>
  <c r="Q6" i="9"/>
  <c r="R6" i="9"/>
  <c r="P7" i="9"/>
  <c r="Q7" i="9"/>
  <c r="R7" i="9"/>
  <c r="P8" i="9"/>
  <c r="Q8" i="9"/>
  <c r="R8" i="9"/>
  <c r="P9" i="9"/>
  <c r="Q9" i="9"/>
  <c r="R9" i="9"/>
  <c r="P10" i="9"/>
  <c r="Q10" i="9"/>
  <c r="R10" i="9"/>
  <c r="P11" i="9"/>
  <c r="Q11" i="9"/>
  <c r="R11" i="9"/>
  <c r="P12" i="9"/>
  <c r="Q12" i="9"/>
  <c r="R12" i="9"/>
  <c r="P13" i="9"/>
  <c r="Q13" i="9"/>
  <c r="R13" i="9"/>
  <c r="P14" i="9"/>
  <c r="Q14" i="9"/>
  <c r="R14" i="9"/>
  <c r="P15" i="9"/>
  <c r="Q15" i="9"/>
  <c r="R15" i="9"/>
  <c r="P16" i="9"/>
  <c r="Q16" i="9"/>
  <c r="R16" i="9"/>
  <c r="P17" i="9"/>
  <c r="Q17" i="9"/>
  <c r="R17" i="9"/>
  <c r="P18" i="9"/>
  <c r="Q18" i="9"/>
  <c r="R18" i="9"/>
  <c r="P19" i="9"/>
  <c r="Q19" i="9"/>
  <c r="R19" i="9"/>
  <c r="P20" i="9"/>
  <c r="Q20" i="9"/>
  <c r="R20" i="9"/>
  <c r="P21" i="9"/>
  <c r="Q21" i="9"/>
  <c r="R21" i="9"/>
  <c r="P22" i="9"/>
  <c r="Q22" i="9"/>
  <c r="R22" i="9"/>
  <c r="P23" i="9"/>
  <c r="Q23" i="9"/>
  <c r="R23" i="9"/>
  <c r="P24" i="9"/>
  <c r="Q24" i="9"/>
  <c r="R24" i="9"/>
  <c r="P25" i="9"/>
  <c r="Q25" i="9"/>
  <c r="R25" i="9"/>
  <c r="P26" i="9"/>
  <c r="Q26" i="9"/>
  <c r="R26" i="9"/>
  <c r="P27" i="9"/>
  <c r="Q27" i="9"/>
  <c r="R27" i="9"/>
  <c r="P28" i="9"/>
  <c r="Q28" i="9"/>
  <c r="R28" i="9"/>
  <c r="P29" i="9"/>
  <c r="Q29" i="9"/>
  <c r="R29" i="9"/>
  <c r="P30" i="9"/>
  <c r="Q30" i="9"/>
  <c r="R30" i="9"/>
  <c r="P31" i="9"/>
  <c r="Q31" i="9"/>
  <c r="R31" i="9"/>
  <c r="P32" i="9"/>
  <c r="Q32" i="9"/>
  <c r="R32" i="9"/>
  <c r="P33" i="9"/>
  <c r="Q33" i="9"/>
  <c r="R33" i="9"/>
  <c r="P34" i="9"/>
  <c r="Q34" i="9"/>
  <c r="R34" i="9"/>
  <c r="P35" i="9"/>
  <c r="Q35" i="9"/>
  <c r="R35" i="9"/>
  <c r="P36" i="9"/>
  <c r="Q36" i="9"/>
  <c r="R36" i="9"/>
  <c r="P37" i="9"/>
  <c r="Q37" i="9"/>
  <c r="R37" i="9"/>
  <c r="P38" i="9"/>
  <c r="Q38" i="9"/>
  <c r="R38" i="9"/>
  <c r="P39" i="9"/>
  <c r="Q39" i="9"/>
  <c r="R39" i="9"/>
  <c r="P40" i="9"/>
  <c r="Q40" i="9"/>
  <c r="R40" i="9"/>
  <c r="P41" i="9"/>
  <c r="Q41" i="9"/>
  <c r="R41" i="9"/>
  <c r="P42" i="9"/>
  <c r="Q42" i="9"/>
  <c r="R42" i="9"/>
  <c r="P43" i="9"/>
  <c r="Q43" i="9"/>
  <c r="R43" i="9"/>
  <c r="P44" i="9"/>
  <c r="Q44" i="9"/>
  <c r="R44" i="9"/>
  <c r="P45" i="9"/>
  <c r="Q45" i="9"/>
  <c r="R45" i="9"/>
  <c r="P46" i="9"/>
  <c r="Q46" i="9"/>
  <c r="R46" i="9"/>
  <c r="P47" i="9"/>
  <c r="Q47" i="9"/>
  <c r="R47" i="9"/>
  <c r="P48" i="9"/>
  <c r="Q48" i="9"/>
  <c r="R48" i="9"/>
  <c r="P49" i="9"/>
  <c r="Q49" i="9"/>
  <c r="R49" i="9"/>
  <c r="P50" i="9"/>
  <c r="Q50" i="9"/>
  <c r="R50" i="9"/>
  <c r="P51" i="9"/>
  <c r="Q51" i="9"/>
  <c r="R51" i="9"/>
  <c r="P52" i="9"/>
  <c r="Q52" i="9"/>
  <c r="R52" i="9"/>
  <c r="P53" i="9"/>
  <c r="Q53" i="9"/>
  <c r="R53" i="9"/>
  <c r="P54" i="9"/>
  <c r="Q54" i="9"/>
  <c r="R54" i="9"/>
  <c r="P55" i="9"/>
  <c r="Q55" i="9"/>
  <c r="R55" i="9"/>
  <c r="P56" i="9"/>
  <c r="Q56" i="9"/>
  <c r="R56" i="9"/>
  <c r="P57" i="9"/>
  <c r="Q57" i="9"/>
  <c r="R57" i="9"/>
  <c r="P58" i="9"/>
  <c r="Q58" i="9"/>
  <c r="R58" i="9"/>
  <c r="P59" i="9"/>
  <c r="Q59" i="9"/>
  <c r="R59" i="9"/>
  <c r="P60" i="9"/>
  <c r="Q60" i="9"/>
  <c r="R60" i="9"/>
  <c r="P61" i="9"/>
  <c r="Q61" i="9"/>
  <c r="R61" i="9"/>
  <c r="P62" i="9"/>
  <c r="Q62" i="9"/>
  <c r="R62" i="9"/>
  <c r="P63" i="9"/>
  <c r="Q63" i="9"/>
  <c r="R63" i="9"/>
  <c r="P64" i="9"/>
  <c r="Q64" i="9"/>
  <c r="R64" i="9"/>
  <c r="P65" i="9"/>
  <c r="Q65" i="9"/>
  <c r="R65" i="9"/>
  <c r="P66" i="9"/>
  <c r="Q66" i="9"/>
  <c r="R66" i="9"/>
  <c r="P67" i="9"/>
  <c r="Q67" i="9"/>
  <c r="R67" i="9"/>
  <c r="P68" i="9"/>
  <c r="Q68" i="9"/>
  <c r="R68" i="9"/>
  <c r="P69" i="9"/>
  <c r="Q69" i="9"/>
  <c r="R69" i="9"/>
  <c r="P70" i="9"/>
  <c r="Q70" i="9"/>
  <c r="R70" i="9"/>
  <c r="P71" i="9"/>
  <c r="Q71" i="9"/>
  <c r="R71" i="9"/>
  <c r="P72" i="9"/>
  <c r="Q72" i="9"/>
  <c r="R72" i="9"/>
  <c r="P73" i="9"/>
  <c r="Q73" i="9"/>
  <c r="R73" i="9"/>
  <c r="P74" i="9"/>
  <c r="Q74" i="9"/>
  <c r="R74" i="9"/>
  <c r="P75" i="9"/>
  <c r="Q75" i="9"/>
  <c r="R75" i="9"/>
  <c r="P76" i="9"/>
  <c r="Q76" i="9"/>
  <c r="R76" i="9"/>
  <c r="P77" i="9"/>
  <c r="Q77" i="9"/>
  <c r="R77" i="9"/>
  <c r="P78" i="9"/>
  <c r="Q78" i="9"/>
  <c r="R78" i="9"/>
  <c r="P79" i="9"/>
  <c r="Q79" i="9"/>
  <c r="R79" i="9"/>
  <c r="P80" i="9"/>
  <c r="Q80" i="9"/>
  <c r="R80" i="9"/>
  <c r="P81" i="9"/>
  <c r="Q81" i="9"/>
  <c r="R81" i="9"/>
  <c r="P82" i="9"/>
  <c r="Q82" i="9"/>
  <c r="R82" i="9"/>
  <c r="P83" i="9"/>
  <c r="Q83" i="9"/>
  <c r="R83" i="9"/>
  <c r="P84" i="9"/>
  <c r="Q84" i="9"/>
  <c r="R84" i="9"/>
  <c r="P85" i="9"/>
  <c r="Q85" i="9"/>
  <c r="R85" i="9"/>
  <c r="P86" i="9"/>
  <c r="Q86" i="9"/>
  <c r="R86" i="9"/>
  <c r="P87" i="9"/>
  <c r="Q87" i="9"/>
  <c r="R87" i="9"/>
  <c r="P88" i="9"/>
  <c r="Q88" i="9"/>
  <c r="R88" i="9"/>
  <c r="P89" i="9"/>
  <c r="R89" i="9"/>
  <c r="U89" i="9" s="1"/>
  <c r="P90" i="9"/>
  <c r="Q90" i="9"/>
  <c r="R90" i="9"/>
  <c r="P91" i="9"/>
  <c r="Q91" i="9"/>
  <c r="R91" i="9"/>
  <c r="P92" i="9"/>
  <c r="Q92" i="9"/>
  <c r="R92" i="9"/>
  <c r="P93" i="9"/>
  <c r="Q93" i="9"/>
  <c r="R93" i="9"/>
  <c r="P94" i="9"/>
  <c r="Q94" i="9"/>
  <c r="R94" i="9"/>
  <c r="P95" i="9"/>
  <c r="Q95" i="9"/>
  <c r="R95" i="9"/>
  <c r="P96" i="9"/>
  <c r="Q96" i="9"/>
  <c r="R96" i="9"/>
  <c r="P97" i="9"/>
  <c r="Q97" i="9"/>
  <c r="R97" i="9"/>
  <c r="P98" i="9"/>
  <c r="Q98" i="9"/>
  <c r="R98" i="9"/>
  <c r="P99" i="9"/>
  <c r="Q99" i="9"/>
  <c r="R99" i="9"/>
  <c r="P100" i="9"/>
  <c r="Q100" i="9"/>
  <c r="R100" i="9"/>
  <c r="P101" i="9"/>
  <c r="Q101" i="9"/>
  <c r="R101" i="9"/>
  <c r="P102" i="9"/>
  <c r="Q102" i="9"/>
  <c r="R102" i="9"/>
  <c r="P103" i="9"/>
  <c r="Q103" i="9"/>
  <c r="R103" i="9"/>
  <c r="P104" i="9"/>
  <c r="Q104" i="9"/>
  <c r="R104" i="9"/>
  <c r="P105" i="9"/>
  <c r="Q105" i="9"/>
  <c r="R105" i="9"/>
  <c r="P106" i="9"/>
  <c r="Q106" i="9"/>
  <c r="R106" i="9"/>
  <c r="P107" i="9"/>
  <c r="Q107" i="9"/>
  <c r="R107" i="9"/>
  <c r="P108" i="9"/>
  <c r="Q108" i="9"/>
  <c r="R108" i="9"/>
  <c r="R2" i="9"/>
  <c r="Q2" i="9"/>
  <c r="P2" i="9"/>
  <c r="U2" i="9" l="1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U3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108" i="9"/>
  <c r="U106" i="9"/>
  <c r="U103" i="9"/>
  <c r="U102" i="9"/>
  <c r="U99" i="9"/>
  <c r="U96" i="9"/>
  <c r="U93" i="9"/>
  <c r="U91" i="9"/>
  <c r="S88" i="9"/>
  <c r="T88" i="9"/>
  <c r="S85" i="9"/>
  <c r="T85" i="9"/>
  <c r="S83" i="9"/>
  <c r="T83" i="9"/>
  <c r="S80" i="9"/>
  <c r="T80" i="9"/>
  <c r="S77" i="9"/>
  <c r="T77" i="9"/>
  <c r="T74" i="9"/>
  <c r="S74" i="9"/>
  <c r="S71" i="9"/>
  <c r="T71" i="9"/>
  <c r="S68" i="9"/>
  <c r="T68" i="9"/>
  <c r="S67" i="9"/>
  <c r="T67" i="9"/>
  <c r="T66" i="9"/>
  <c r="S66" i="9"/>
  <c r="S63" i="9"/>
  <c r="T63" i="9"/>
  <c r="T62" i="9"/>
  <c r="S62" i="9"/>
  <c r="S61" i="9"/>
  <c r="T61" i="9"/>
  <c r="S59" i="9"/>
  <c r="T59" i="9"/>
  <c r="S57" i="9"/>
  <c r="T57" i="9"/>
  <c r="S56" i="9"/>
  <c r="T56" i="9"/>
  <c r="T54" i="9"/>
  <c r="S54" i="9"/>
  <c r="S52" i="9"/>
  <c r="T52" i="9"/>
  <c r="T50" i="9"/>
  <c r="S50" i="9"/>
  <c r="S48" i="9"/>
  <c r="T48" i="9"/>
  <c r="S45" i="9"/>
  <c r="T45" i="9"/>
  <c r="S29" i="9"/>
  <c r="T29" i="9"/>
  <c r="S107" i="9"/>
  <c r="T107" i="9"/>
  <c r="S105" i="9"/>
  <c r="T105" i="9"/>
  <c r="S104" i="9"/>
  <c r="T104" i="9"/>
  <c r="T102" i="9"/>
  <c r="S102" i="9"/>
  <c r="S101" i="9"/>
  <c r="T101" i="9"/>
  <c r="S99" i="9"/>
  <c r="T99" i="9"/>
  <c r="S97" i="9"/>
  <c r="T97" i="9"/>
  <c r="S95" i="9"/>
  <c r="T95" i="9"/>
  <c r="S93" i="9"/>
  <c r="T93" i="9"/>
  <c r="S91" i="9"/>
  <c r="T91" i="9"/>
  <c r="T2" i="9"/>
  <c r="S2" i="9"/>
  <c r="U105" i="9"/>
  <c r="U101" i="9"/>
  <c r="U97" i="9"/>
  <c r="U95" i="9"/>
  <c r="U90" i="9"/>
  <c r="T86" i="9"/>
  <c r="S86" i="9"/>
  <c r="T82" i="9"/>
  <c r="S82" i="9"/>
  <c r="T78" i="9"/>
  <c r="S78" i="9"/>
  <c r="S75" i="9"/>
  <c r="T75" i="9"/>
  <c r="S72" i="9"/>
  <c r="T72" i="9"/>
  <c r="S69" i="9"/>
  <c r="T69" i="9"/>
  <c r="S64" i="9"/>
  <c r="T64" i="9"/>
  <c r="T58" i="9"/>
  <c r="S58" i="9"/>
  <c r="S53" i="9"/>
  <c r="T53" i="9"/>
  <c r="S49" i="9"/>
  <c r="T49" i="9"/>
  <c r="T46" i="9"/>
  <c r="S46" i="9"/>
  <c r="S43" i="9"/>
  <c r="T43" i="9"/>
  <c r="S41" i="9"/>
  <c r="T41" i="9"/>
  <c r="S40" i="9"/>
  <c r="T40" i="9"/>
  <c r="S39" i="9"/>
  <c r="T39" i="9"/>
  <c r="T38" i="9"/>
  <c r="S38" i="9"/>
  <c r="S37" i="9"/>
  <c r="T37" i="9"/>
  <c r="S36" i="9"/>
  <c r="T36" i="9"/>
  <c r="S35" i="9"/>
  <c r="T35" i="9"/>
  <c r="T34" i="9"/>
  <c r="S34" i="9"/>
  <c r="S33" i="9"/>
  <c r="T33" i="9"/>
  <c r="S32" i="9"/>
  <c r="T32" i="9"/>
  <c r="S31" i="9"/>
  <c r="T31" i="9"/>
  <c r="T30" i="9"/>
  <c r="S30" i="9"/>
  <c r="S27" i="9"/>
  <c r="T27" i="9"/>
  <c r="T26" i="9"/>
  <c r="S26" i="9"/>
  <c r="S25" i="9"/>
  <c r="T25" i="9"/>
  <c r="S24" i="9"/>
  <c r="T24" i="9"/>
  <c r="S23" i="9"/>
  <c r="T23" i="9"/>
  <c r="T22" i="9"/>
  <c r="S22" i="9"/>
  <c r="S21" i="9"/>
  <c r="T21" i="9"/>
  <c r="S20" i="9"/>
  <c r="T20" i="9"/>
  <c r="S19" i="9"/>
  <c r="T19" i="9"/>
  <c r="T18" i="9"/>
  <c r="S18" i="9"/>
  <c r="S17" i="9"/>
  <c r="T17" i="9"/>
  <c r="S16" i="9"/>
  <c r="T16" i="9"/>
  <c r="S15" i="9"/>
  <c r="T15" i="9"/>
  <c r="T14" i="9"/>
  <c r="S14" i="9"/>
  <c r="S13" i="9"/>
  <c r="T13" i="9"/>
  <c r="S12" i="9"/>
  <c r="T12" i="9"/>
  <c r="S11" i="9"/>
  <c r="T11" i="9"/>
  <c r="T10" i="9"/>
  <c r="S10" i="9"/>
  <c r="S9" i="9"/>
  <c r="T9" i="9"/>
  <c r="S8" i="9"/>
  <c r="T8" i="9"/>
  <c r="S7" i="9"/>
  <c r="T7" i="9"/>
  <c r="T6" i="9"/>
  <c r="S6" i="9"/>
  <c r="S5" i="9"/>
  <c r="T5" i="9"/>
  <c r="S4" i="9"/>
  <c r="T4" i="9"/>
  <c r="S3" i="9"/>
  <c r="T3" i="9"/>
  <c r="U107" i="9"/>
  <c r="U104" i="9"/>
  <c r="U100" i="9"/>
  <c r="U98" i="9"/>
  <c r="U94" i="9"/>
  <c r="U92" i="9"/>
  <c r="S89" i="9"/>
  <c r="T89" i="9"/>
  <c r="S87" i="9"/>
  <c r="T87" i="9"/>
  <c r="S84" i="9"/>
  <c r="T84" i="9"/>
  <c r="S81" i="9"/>
  <c r="T81" i="9"/>
  <c r="S79" i="9"/>
  <c r="T79" i="9"/>
  <c r="S76" i="9"/>
  <c r="T76" i="9"/>
  <c r="S73" i="9"/>
  <c r="T73" i="9"/>
  <c r="T70" i="9"/>
  <c r="S70" i="9"/>
  <c r="S65" i="9"/>
  <c r="T65" i="9"/>
  <c r="S60" i="9"/>
  <c r="T60" i="9"/>
  <c r="S55" i="9"/>
  <c r="T55" i="9"/>
  <c r="S51" i="9"/>
  <c r="T51" i="9"/>
  <c r="S47" i="9"/>
  <c r="T47" i="9"/>
  <c r="S44" i="9"/>
  <c r="T44" i="9"/>
  <c r="T42" i="9"/>
  <c r="S42" i="9"/>
  <c r="S28" i="9"/>
  <c r="T28" i="9"/>
  <c r="S108" i="9"/>
  <c r="T108" i="9"/>
  <c r="T106" i="9"/>
  <c r="S106" i="9"/>
  <c r="S103" i="9"/>
  <c r="T103" i="9"/>
  <c r="S100" i="9"/>
  <c r="T100" i="9"/>
  <c r="T98" i="9"/>
  <c r="S98" i="9"/>
  <c r="S96" i="9"/>
  <c r="T96" i="9"/>
  <c r="T94" i="9"/>
  <c r="S94" i="9"/>
  <c r="S92" i="9"/>
  <c r="T92" i="9"/>
  <c r="T90" i="9"/>
  <c r="S90" i="9"/>
  <c r="L26" i="9"/>
  <c r="K26" i="9"/>
  <c r="P88" i="8" l="1"/>
  <c r="O88" i="8"/>
  <c r="P87" i="8"/>
  <c r="O87" i="8"/>
  <c r="P86" i="8"/>
  <c r="O86" i="8"/>
  <c r="P85" i="8"/>
  <c r="O85" i="8"/>
  <c r="P84" i="8"/>
  <c r="O84" i="8"/>
  <c r="P83" i="8"/>
  <c r="O83" i="8"/>
  <c r="P82" i="8"/>
  <c r="O82" i="8"/>
  <c r="P81" i="8"/>
  <c r="O81" i="8"/>
  <c r="P80" i="8"/>
  <c r="O80" i="8"/>
  <c r="P79" i="8"/>
  <c r="O79" i="8"/>
  <c r="Q81" i="8" l="1"/>
  <c r="Q83" i="8"/>
  <c r="Q84" i="8"/>
  <c r="Q86" i="8"/>
  <c r="Q85" i="8"/>
  <c r="Q82" i="8"/>
  <c r="Q79" i="8"/>
  <c r="Q87" i="8"/>
  <c r="Q80" i="8"/>
  <c r="Q88" i="8"/>
  <c r="P78" i="8"/>
  <c r="O78" i="8"/>
  <c r="P77" i="8"/>
  <c r="O77" i="8"/>
  <c r="P76" i="8"/>
  <c r="O76" i="8"/>
  <c r="P75" i="8"/>
  <c r="O75" i="8"/>
  <c r="P74" i="8"/>
  <c r="O74" i="8"/>
  <c r="P73" i="8"/>
  <c r="O73" i="8"/>
  <c r="P72" i="8"/>
  <c r="O72" i="8"/>
  <c r="P71" i="8"/>
  <c r="O71" i="8"/>
  <c r="P70" i="8"/>
  <c r="O70" i="8"/>
  <c r="P69" i="8"/>
  <c r="O69" i="8"/>
  <c r="P68" i="8"/>
  <c r="O68" i="8"/>
  <c r="P67" i="8"/>
  <c r="O67" i="8"/>
  <c r="P66" i="8"/>
  <c r="O66" i="8"/>
  <c r="P65" i="8"/>
  <c r="O65" i="8"/>
  <c r="P55" i="8"/>
  <c r="O55" i="8"/>
  <c r="P54" i="8"/>
  <c r="O54" i="8"/>
  <c r="P64" i="8"/>
  <c r="O64" i="8"/>
  <c r="P63" i="8"/>
  <c r="O63" i="8"/>
  <c r="P62" i="8"/>
  <c r="O62" i="8"/>
  <c r="P61" i="8"/>
  <c r="O61" i="8"/>
  <c r="P60" i="8"/>
  <c r="O60" i="8"/>
  <c r="P59" i="8"/>
  <c r="O59" i="8"/>
  <c r="Q70" i="8" l="1"/>
  <c r="Q72" i="8"/>
  <c r="Q76" i="8"/>
  <c r="Q69" i="8"/>
  <c r="Q73" i="8"/>
  <c r="Q77" i="8"/>
  <c r="Q71" i="8"/>
  <c r="Q66" i="8"/>
  <c r="Q68" i="8"/>
  <c r="Q74" i="8"/>
  <c r="Q75" i="8"/>
  <c r="Q78" i="8"/>
  <c r="Q67" i="8"/>
  <c r="Q59" i="8"/>
  <c r="Q61" i="8"/>
  <c r="Q54" i="8"/>
  <c r="Q65" i="8"/>
  <c r="Q55" i="8"/>
  <c r="Q60" i="8"/>
  <c r="Q63" i="8"/>
  <c r="Q64" i="8"/>
  <c r="Q62" i="8"/>
  <c r="P58" i="8"/>
  <c r="O58" i="8"/>
  <c r="P57" i="8"/>
  <c r="O57" i="8"/>
  <c r="P56" i="8"/>
  <c r="O56" i="8"/>
  <c r="P51" i="8"/>
  <c r="O51" i="8"/>
  <c r="P50" i="8"/>
  <c r="O50" i="8"/>
  <c r="P49" i="8"/>
  <c r="O49" i="8"/>
  <c r="P48" i="8"/>
  <c r="O48" i="8"/>
  <c r="P53" i="8"/>
  <c r="O53" i="8"/>
  <c r="P46" i="8"/>
  <c r="P47" i="8"/>
  <c r="P52" i="8"/>
  <c r="O52" i="8"/>
  <c r="O47" i="8"/>
  <c r="O46" i="8"/>
  <c r="Q52" i="8" l="1"/>
  <c r="Q53" i="8"/>
  <c r="Q50" i="8"/>
  <c r="Q56" i="8"/>
  <c r="Q57" i="8"/>
  <c r="Q49" i="8"/>
  <c r="Q46" i="8"/>
  <c r="Q58" i="8"/>
  <c r="Q51" i="8"/>
  <c r="Q48" i="8"/>
  <c r="Q47" i="8"/>
  <c r="O3" i="8"/>
  <c r="P3" i="8"/>
  <c r="O4" i="8"/>
  <c r="P4" i="8"/>
  <c r="O5" i="8"/>
  <c r="P5" i="8"/>
  <c r="O6" i="8"/>
  <c r="P6" i="8"/>
  <c r="O7" i="8"/>
  <c r="P7" i="8"/>
  <c r="O8" i="8"/>
  <c r="P8" i="8"/>
  <c r="O9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P2" i="8"/>
  <c r="O2" i="8"/>
  <c r="J26" i="8"/>
  <c r="I26" i="8"/>
  <c r="Q41" i="8" l="1"/>
  <c r="Q33" i="8"/>
  <c r="Q25" i="8"/>
  <c r="Q21" i="8"/>
  <c r="Q17" i="8"/>
  <c r="Q13" i="8"/>
  <c r="Q9" i="8"/>
  <c r="Q5" i="8"/>
  <c r="Q42" i="8"/>
  <c r="Q38" i="8"/>
  <c r="Q34" i="8"/>
  <c r="Q30" i="8"/>
  <c r="Q26" i="8"/>
  <c r="Q22" i="8"/>
  <c r="Q18" i="8"/>
  <c r="Q14" i="8"/>
  <c r="Q10" i="8"/>
  <c r="Q6" i="8"/>
  <c r="Q45" i="8"/>
  <c r="Q37" i="8"/>
  <c r="Q29" i="8"/>
  <c r="Q2" i="8"/>
  <c r="Q43" i="8"/>
  <c r="Q39" i="8"/>
  <c r="Q35" i="8"/>
  <c r="Q31" i="8"/>
  <c r="Q27" i="8"/>
  <c r="Q23" i="8"/>
  <c r="Q19" i="8"/>
  <c r="Q15" i="8"/>
  <c r="Q11" i="8"/>
  <c r="Q7" i="8"/>
  <c r="Q3" i="8"/>
  <c r="Q44" i="8"/>
  <c r="Q40" i="8"/>
  <c r="Q36" i="8"/>
  <c r="Q32" i="8"/>
  <c r="Q28" i="8"/>
  <c r="Q24" i="8"/>
  <c r="Q20" i="8"/>
  <c r="Q16" i="8"/>
  <c r="Q12" i="8"/>
  <c r="Q8" i="8"/>
  <c r="Q4" i="8"/>
</calcChain>
</file>

<file path=xl/sharedStrings.xml><?xml version="1.0" encoding="utf-8"?>
<sst xmlns="http://schemas.openxmlformats.org/spreadsheetml/2006/main" count="1004" uniqueCount="187">
  <si>
    <t>Sample</t>
  </si>
  <si>
    <t>Reference</t>
  </si>
  <si>
    <t>Forshammar-rim</t>
  </si>
  <si>
    <t>Pribyslavice</t>
  </si>
  <si>
    <t>Bačík et al. 2013</t>
  </si>
  <si>
    <t>Zlatá Idka</t>
  </si>
  <si>
    <t>Ertl-GAB</t>
  </si>
  <si>
    <t>Ertl et al. 2009</t>
  </si>
  <si>
    <t>Ertl-STE</t>
  </si>
  <si>
    <t>GLE</t>
  </si>
  <si>
    <t>Ertl-HOH</t>
  </si>
  <si>
    <t>TM507c</t>
  </si>
  <si>
    <t>Bosi &amp; Lucchesi 2004</t>
  </si>
  <si>
    <t>TM507e</t>
  </si>
  <si>
    <t>TM235a</t>
  </si>
  <si>
    <t>TM235b</t>
  </si>
  <si>
    <t>TM112a</t>
  </si>
  <si>
    <t>TM112c</t>
  </si>
  <si>
    <t>TM233g</t>
  </si>
  <si>
    <t>TM501e</t>
  </si>
  <si>
    <t>TM84a</t>
  </si>
  <si>
    <t>TM60e</t>
  </si>
  <si>
    <t>TM65e</t>
  </si>
  <si>
    <t>TM504c</t>
  </si>
  <si>
    <t>TMI2ap</t>
  </si>
  <si>
    <t>TMI2al</t>
  </si>
  <si>
    <t>TMI3I</t>
  </si>
  <si>
    <t>TMI4aa</t>
  </si>
  <si>
    <t>TM9840c</t>
  </si>
  <si>
    <t>TM9840f</t>
  </si>
  <si>
    <t>TM9914b</t>
  </si>
  <si>
    <t>Dlux</t>
  </si>
  <si>
    <t>Bloodaxe et al. 1999</t>
  </si>
  <si>
    <t>LCW2356</t>
  </si>
  <si>
    <t>HP 2-1</t>
  </si>
  <si>
    <t>O-T16-92</t>
  </si>
  <si>
    <t>SmFalls</t>
  </si>
  <si>
    <t>Ru-T17-92</t>
  </si>
  <si>
    <t>Ru-T18-92</t>
  </si>
  <si>
    <t>No.32008</t>
  </si>
  <si>
    <t>Foit</t>
  </si>
  <si>
    <t>Foit 1989</t>
  </si>
  <si>
    <t>R6b</t>
  </si>
  <si>
    <t>Ertl et al. 2010</t>
  </si>
  <si>
    <t>Domai</t>
  </si>
  <si>
    <t>Laci</t>
  </si>
  <si>
    <t>Bosi</t>
  </si>
  <si>
    <t>Bosi 2008</t>
  </si>
  <si>
    <t>drv-18</t>
  </si>
  <si>
    <t>Cámara et al. 2002</t>
  </si>
  <si>
    <t>sch-16</t>
  </si>
  <si>
    <t>Foit &amp; Rosenberg 1979</t>
  </si>
  <si>
    <t>Fluor-dravite</t>
  </si>
  <si>
    <t>Clark et al. 2011</t>
  </si>
  <si>
    <t>Y-O1</t>
  </si>
  <si>
    <t>Y-O2</t>
  </si>
  <si>
    <t>Y-O6</t>
  </si>
  <si>
    <t>Y-O3</t>
  </si>
  <si>
    <t>Z-O6</t>
  </si>
  <si>
    <t>Z-O8</t>
  </si>
  <si>
    <t>Z-O7</t>
  </si>
  <si>
    <t>Z-O8’</t>
  </si>
  <si>
    <t>Z-O7’</t>
  </si>
  <si>
    <t>Z-O3</t>
  </si>
  <si>
    <t>O1-O3</t>
  </si>
  <si>
    <t>O2-O6</t>
  </si>
  <si>
    <t>O1-O3/O2-O6</t>
  </si>
  <si>
    <t>bls1</t>
  </si>
  <si>
    <t>bls2</t>
  </si>
  <si>
    <t>bls2h1</t>
  </si>
  <si>
    <t>bls2h2</t>
  </si>
  <si>
    <t>Fluor-schorl</t>
  </si>
  <si>
    <t>Grasstein</t>
  </si>
  <si>
    <t>Ertl et al. 2012a</t>
  </si>
  <si>
    <t>Bosi &amp; Skogby 2013</t>
  </si>
  <si>
    <t>Oxy-dravite</t>
  </si>
  <si>
    <t>Gatta et al. 2014</t>
  </si>
  <si>
    <t>oxy-dravite</t>
  </si>
  <si>
    <t>Tsilaisite</t>
  </si>
  <si>
    <t>Bosi et al. 2012</t>
  </si>
  <si>
    <t>mnelb3</t>
  </si>
  <si>
    <t>mnelb3h</t>
  </si>
  <si>
    <t>Fluor-tsilaisite</t>
  </si>
  <si>
    <t>Bosi et al. 2015</t>
  </si>
  <si>
    <t>CB1b</t>
  </si>
  <si>
    <t>Bosi et al. 2005</t>
  </si>
  <si>
    <t>elbaite</t>
  </si>
  <si>
    <t>61Rda</t>
  </si>
  <si>
    <t>Ertl et al. 2006b</t>
  </si>
  <si>
    <t>Ertl et al. 2006a</t>
  </si>
  <si>
    <t>LC1</t>
  </si>
  <si>
    <t>Vereshchagin et al. 2013</t>
  </si>
  <si>
    <t>Cu-elbaite</t>
  </si>
  <si>
    <t>Sample 2</t>
  </si>
  <si>
    <t>Sample 3</t>
  </si>
  <si>
    <t>Ertl et al. 2008</t>
  </si>
  <si>
    <t>Sahatany</t>
  </si>
  <si>
    <t>Tippe &amp; Hamilton 1971</t>
  </si>
  <si>
    <t>fluor-buergerite</t>
  </si>
  <si>
    <t>Mexquitic</t>
  </si>
  <si>
    <t>Grice &amp; Ercit 1993</t>
  </si>
  <si>
    <t>Buergerite 43293</t>
  </si>
  <si>
    <t>Gatta et al. 2012</t>
  </si>
  <si>
    <t>Elb2rim</t>
  </si>
  <si>
    <t>Tsl2y</t>
  </si>
  <si>
    <t>Tsl2z</t>
  </si>
  <si>
    <t>Tsl2w</t>
  </si>
  <si>
    <t>Tsl2x</t>
  </si>
  <si>
    <t>Tsl2m</t>
  </si>
  <si>
    <t>Tsl2g</t>
  </si>
  <si>
    <t>60fc</t>
  </si>
  <si>
    <t>Bosi et al. 2005a</t>
  </si>
  <si>
    <t>Bosi et al. 2005b</t>
  </si>
  <si>
    <t>Mn-elbaite</t>
  </si>
  <si>
    <t>62ha</t>
  </si>
  <si>
    <t>64gh</t>
  </si>
  <si>
    <t>L4e</t>
  </si>
  <si>
    <t>61Vbh</t>
  </si>
  <si>
    <t>L4c</t>
  </si>
  <si>
    <t>Fluor-elbaite</t>
  </si>
  <si>
    <t>Bosi et al. 2013</t>
  </si>
  <si>
    <t>Urubu</t>
  </si>
  <si>
    <t>Cruzeiro</t>
  </si>
  <si>
    <t>Burns et al. 1994</t>
  </si>
  <si>
    <t>NP1</t>
  </si>
  <si>
    <t>NP2</t>
  </si>
  <si>
    <t>NP3</t>
  </si>
  <si>
    <t>T10</t>
  </si>
  <si>
    <t>T11</t>
  </si>
  <si>
    <t>T12</t>
  </si>
  <si>
    <t>T15</t>
  </si>
  <si>
    <t>SD</t>
  </si>
  <si>
    <t>Mn</t>
  </si>
  <si>
    <t>Li</t>
  </si>
  <si>
    <t>Cu</t>
  </si>
  <si>
    <t>BT</t>
  </si>
  <si>
    <t>olenite</t>
  </si>
  <si>
    <t>Ertl et al. 2003</t>
  </si>
  <si>
    <t>P6</t>
  </si>
  <si>
    <t>T1</t>
  </si>
  <si>
    <t>Hughes et al. 2004</t>
  </si>
  <si>
    <t>T2</t>
  </si>
  <si>
    <t>T3</t>
  </si>
  <si>
    <t>T4</t>
  </si>
  <si>
    <t>T5</t>
  </si>
  <si>
    <t>ElbK-9</t>
  </si>
  <si>
    <t>ElbK-11</t>
  </si>
  <si>
    <t>Vereschagin et al. 2013</t>
  </si>
  <si>
    <t>Koralpe</t>
  </si>
  <si>
    <t>Hughes et al. 2000</t>
  </si>
  <si>
    <t>GOS1</t>
  </si>
  <si>
    <t>GOS2</t>
  </si>
  <si>
    <t>Eibenstein</t>
  </si>
  <si>
    <t>Ertl et al. 2004</t>
  </si>
  <si>
    <t>Kutna Hora</t>
  </si>
  <si>
    <t>Cempirek et al. 2006</t>
  </si>
  <si>
    <t>Schreyer et al. 2002</t>
  </si>
  <si>
    <t>TMl3l</t>
  </si>
  <si>
    <t>O3+O7</t>
  </si>
  <si>
    <t>O6+O7</t>
  </si>
  <si>
    <t>O8+O8</t>
  </si>
  <si>
    <t>Average</t>
  </si>
  <si>
    <t>Bosi &amp; Lucchesi 2005</t>
  </si>
  <si>
    <t>Bosi &amp; Lucchesi 2006</t>
  </si>
  <si>
    <t>Hughes et al. 2005</t>
  </si>
  <si>
    <t>Hughes et al. 2006</t>
  </si>
  <si>
    <t>Hughes et al. 2007</t>
  </si>
  <si>
    <t>Hughes et al. 2008</t>
  </si>
  <si>
    <t>Hughes et al. 2009</t>
  </si>
  <si>
    <t>Hughes et al. 2010</t>
  </si>
  <si>
    <t>schorl-dravite</t>
  </si>
  <si>
    <t>Mineral</t>
  </si>
  <si>
    <t>Bačík et al. 2012</t>
  </si>
  <si>
    <r>
      <t>Mg [</t>
    </r>
    <r>
      <rPr>
        <b/>
        <i/>
        <sz val="12"/>
        <rFont val="Times New Roman"/>
        <family val="1"/>
        <charset val="238"/>
      </rPr>
      <t>apfu</t>
    </r>
    <r>
      <rPr>
        <b/>
        <sz val="12"/>
        <rFont val="Times New Roman"/>
        <family val="1"/>
        <charset val="238"/>
      </rPr>
      <t>]</t>
    </r>
  </si>
  <si>
    <r>
      <t>Al [</t>
    </r>
    <r>
      <rPr>
        <b/>
        <i/>
        <sz val="12"/>
        <rFont val="Times New Roman"/>
        <family val="1"/>
        <charset val="238"/>
      </rPr>
      <t>apfu</t>
    </r>
    <r>
      <rPr>
        <b/>
        <sz val="12"/>
        <rFont val="Times New Roman"/>
        <family val="1"/>
        <charset val="238"/>
      </rPr>
      <t>]</t>
    </r>
  </si>
  <si>
    <r>
      <t>Fe  [</t>
    </r>
    <r>
      <rPr>
        <b/>
        <i/>
        <sz val="12"/>
        <rFont val="Times New Roman"/>
        <family val="1"/>
        <charset val="238"/>
      </rPr>
      <t>apfu</t>
    </r>
    <r>
      <rPr>
        <b/>
        <sz val="12"/>
        <rFont val="Times New Roman"/>
        <family val="1"/>
        <charset val="238"/>
      </rPr>
      <t>]</t>
    </r>
  </si>
  <si>
    <t>bond valence</t>
  </si>
  <si>
    <t>bond valence sum</t>
  </si>
  <si>
    <t>Supplementary material to Bačík, P. (2018): The crystal-chemical autopsy of octahedral sites in Na-dominant tourmalines: site occupancy and bond relations. J. Geosci.</t>
  </si>
  <si>
    <r>
      <rPr>
        <b/>
        <sz val="12"/>
        <color theme="1"/>
        <rFont val="Times New Roman"/>
        <family val="1"/>
        <charset val="238"/>
      </rPr>
      <t>Tab. S1</t>
    </r>
    <r>
      <rPr>
        <sz val="12"/>
        <color theme="1"/>
        <rFont val="Times New Roman"/>
        <family val="1"/>
        <charset val="238"/>
      </rPr>
      <t xml:space="preserve"> Bond lengths  in </t>
    </r>
    <r>
      <rPr>
        <i/>
        <sz val="12"/>
        <color theme="1"/>
        <rFont val="Times New Roman"/>
        <family val="1"/>
        <charset val="238"/>
      </rPr>
      <t>Y</t>
    </r>
    <r>
      <rPr>
        <sz val="12"/>
        <color theme="1"/>
        <rFont val="Times New Roman"/>
        <family val="1"/>
        <charset val="238"/>
      </rPr>
      <t>O</t>
    </r>
    <r>
      <rPr>
        <vertAlign val="subscript"/>
        <sz val="12"/>
        <color theme="1"/>
        <rFont val="Times New Roman"/>
        <family val="1"/>
        <charset val="238"/>
      </rPr>
      <t>6</t>
    </r>
    <r>
      <rPr>
        <sz val="12"/>
        <color theme="1"/>
        <rFont val="Times New Roman"/>
        <family val="1"/>
        <charset val="238"/>
      </rPr>
      <t xml:space="preserve"> octahedron with the main occupaying cation content</t>
    </r>
  </si>
  <si>
    <r>
      <rPr>
        <b/>
        <sz val="12"/>
        <color theme="1"/>
        <rFont val="Times New Roman"/>
        <family val="1"/>
        <charset val="238"/>
      </rPr>
      <t>Tab. S2</t>
    </r>
    <r>
      <rPr>
        <sz val="12"/>
        <color theme="1"/>
        <rFont val="Times New Roman"/>
        <family val="1"/>
        <charset val="238"/>
      </rPr>
      <t xml:space="preserve"> Bond lengths  in </t>
    </r>
    <r>
      <rPr>
        <i/>
        <sz val="12"/>
        <color theme="1"/>
        <rFont val="Times New Roman"/>
        <family val="1"/>
        <charset val="238"/>
      </rPr>
      <t>Z</t>
    </r>
    <r>
      <rPr>
        <sz val="12"/>
        <color theme="1"/>
        <rFont val="Times New Roman"/>
        <family val="1"/>
        <charset val="238"/>
      </rPr>
      <t>O</t>
    </r>
    <r>
      <rPr>
        <vertAlign val="subscript"/>
        <sz val="12"/>
        <color theme="1"/>
        <rFont val="Times New Roman"/>
        <family val="1"/>
        <charset val="238"/>
      </rPr>
      <t>6</t>
    </r>
    <r>
      <rPr>
        <sz val="12"/>
        <color theme="1"/>
        <rFont val="Times New Roman"/>
        <family val="1"/>
        <charset val="238"/>
      </rPr>
      <t xml:space="preserve"> octahedron with the main occupaying cation content</t>
    </r>
  </si>
  <si>
    <r>
      <t>O3-</t>
    </r>
    <r>
      <rPr>
        <b/>
        <i/>
        <sz val="12"/>
        <color theme="1"/>
        <rFont val="Times New Roman"/>
        <family val="1"/>
        <charset val="238"/>
      </rPr>
      <t>Y</t>
    </r>
    <r>
      <rPr>
        <b/>
        <sz val="12"/>
        <color theme="1"/>
        <rFont val="Times New Roman"/>
        <family val="1"/>
        <charset val="238"/>
      </rPr>
      <t>-O7'/ O6-</t>
    </r>
    <r>
      <rPr>
        <b/>
        <i/>
        <sz val="12"/>
        <color theme="1"/>
        <rFont val="Times New Roman"/>
        <family val="1"/>
        <charset val="238"/>
      </rPr>
      <t>Z</t>
    </r>
    <r>
      <rPr>
        <b/>
        <sz val="12"/>
        <color theme="1"/>
        <rFont val="Times New Roman"/>
        <family val="1"/>
        <charset val="238"/>
      </rPr>
      <t>-O7</t>
    </r>
  </si>
  <si>
    <r>
      <t>O3-</t>
    </r>
    <r>
      <rPr>
        <b/>
        <i/>
        <sz val="12"/>
        <color theme="1"/>
        <rFont val="Times New Roman"/>
        <family val="1"/>
        <charset val="238"/>
      </rPr>
      <t>Y</t>
    </r>
    <r>
      <rPr>
        <b/>
        <sz val="12"/>
        <color theme="1"/>
        <rFont val="Times New Roman"/>
        <family val="1"/>
        <charset val="238"/>
      </rPr>
      <t>-O7'/ O8-</t>
    </r>
    <r>
      <rPr>
        <b/>
        <i/>
        <sz val="12"/>
        <color theme="1"/>
        <rFont val="Times New Roman"/>
        <family val="1"/>
        <charset val="238"/>
      </rPr>
      <t>Z</t>
    </r>
    <r>
      <rPr>
        <b/>
        <sz val="12"/>
        <color theme="1"/>
        <rFont val="Times New Roman"/>
        <family val="1"/>
        <charset val="238"/>
      </rPr>
      <t>-O8'</t>
    </r>
  </si>
  <si>
    <r>
      <t>O6-</t>
    </r>
    <r>
      <rPr>
        <b/>
        <i/>
        <sz val="12"/>
        <color theme="1"/>
        <rFont val="Times New Roman"/>
        <family val="1"/>
        <charset val="238"/>
      </rPr>
      <t>Z</t>
    </r>
    <r>
      <rPr>
        <b/>
        <sz val="12"/>
        <color theme="1"/>
        <rFont val="Times New Roman"/>
        <family val="1"/>
        <charset val="238"/>
      </rPr>
      <t>-O7/ O8-</t>
    </r>
    <r>
      <rPr>
        <b/>
        <i/>
        <sz val="12"/>
        <color theme="1"/>
        <rFont val="Times New Roman"/>
        <family val="1"/>
        <charset val="238"/>
      </rPr>
      <t>Z</t>
    </r>
    <r>
      <rPr>
        <b/>
        <sz val="12"/>
        <color theme="1"/>
        <rFont val="Times New Roman"/>
        <family val="1"/>
        <charset val="238"/>
      </rPr>
      <t>-O8'</t>
    </r>
  </si>
  <si>
    <t>buergerite</t>
  </si>
  <si>
    <t>Full references listed in tables can be found in the American Mineralogist Crystal Structure Database</t>
  </si>
  <si>
    <r>
      <rPr>
        <b/>
        <sz val="12"/>
        <color theme="1"/>
        <rFont val="Times New Roman"/>
        <family val="1"/>
        <charset val="238"/>
      </rPr>
      <t>Tab. S3</t>
    </r>
    <r>
      <rPr>
        <sz val="12"/>
        <color theme="1"/>
        <rFont val="Times New Roman"/>
        <family val="1"/>
        <charset val="238"/>
      </rPr>
      <t xml:space="preserve"> Bond valences of each bond in </t>
    </r>
    <r>
      <rPr>
        <i/>
        <sz val="12"/>
        <color theme="1"/>
        <rFont val="Times New Roman"/>
        <family val="1"/>
        <charset val="238"/>
      </rPr>
      <t>Z</t>
    </r>
    <r>
      <rPr>
        <sz val="12"/>
        <color theme="1"/>
        <rFont val="Times New Roman"/>
        <family val="1"/>
        <charset val="238"/>
      </rPr>
      <t>O</t>
    </r>
    <r>
      <rPr>
        <vertAlign val="subscript"/>
        <sz val="12"/>
        <color theme="1"/>
        <rFont val="Times New Roman"/>
        <family val="1"/>
        <charset val="238"/>
      </rPr>
      <t>6</t>
    </r>
    <r>
      <rPr>
        <sz val="12"/>
        <color theme="1"/>
        <rFont val="Times New Roman"/>
        <family val="1"/>
        <charset val="238"/>
      </rPr>
      <t xml:space="preserve"> octahedron calculated with Al-O bond parameters (Brown 2013)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</si>
</sst>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5" fontId="0" fillId="0" borderId="0" xfId="0" applyNumberFormat="1"/>
    <xf numFmtId="0" fontId="0" fillId="0" borderId="0" xfId="0" applyBorder="1"/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65" fontId="6" fillId="0" borderId="3" xfId="0" applyNumberFormat="1" applyFont="1" applyBorder="1"/>
    <xf numFmtId="165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/>
    <xf numFmtId="49" fontId="7" fillId="0" borderId="0" xfId="0" applyNumberFormat="1" applyFont="1" applyBorder="1" applyAlignment="1"/>
    <xf numFmtId="0" fontId="6" fillId="0" borderId="0" xfId="0" applyFont="1" applyBorder="1"/>
    <xf numFmtId="0" fontId="6" fillId="0" borderId="2" xfId="0" applyFont="1" applyBorder="1"/>
    <xf numFmtId="165" fontId="2" fillId="0" borderId="2" xfId="0" applyNumberFormat="1" applyFont="1" applyFill="1" applyBorder="1" applyAlignment="1">
      <alignment horizontal="center"/>
    </xf>
    <xf numFmtId="165" fontId="6" fillId="0" borderId="2" xfId="0" applyNumberFormat="1" applyFont="1" applyBorder="1"/>
    <xf numFmtId="0" fontId="6" fillId="0" borderId="0" xfId="0" applyFont="1"/>
    <xf numFmtId="0" fontId="8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6" fillId="0" borderId="1" xfId="0" applyFont="1" applyBorder="1"/>
    <xf numFmtId="0" fontId="8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6" fillId="0" borderId="2" xfId="0" applyNumberFormat="1" applyFont="1" applyBorder="1" applyAlignment="1"/>
    <xf numFmtId="49" fontId="1" fillId="0" borderId="2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6" fillId="0" borderId="2" xfId="0" applyNumberFormat="1" applyFont="1" applyBorder="1"/>
    <xf numFmtId="49" fontId="7" fillId="0" borderId="2" xfId="0" applyNumberFormat="1" applyFont="1" applyBorder="1" applyAlignment="1"/>
    <xf numFmtId="0" fontId="10" fillId="0" borderId="0" xfId="0" applyFont="1" applyAlignment="1">
      <alignment wrapText="1"/>
    </xf>
    <xf numFmtId="49" fontId="6" fillId="0" borderId="3" xfId="0" applyNumberFormat="1" applyFont="1" applyBorder="1" applyAlignment="1"/>
    <xf numFmtId="49" fontId="7" fillId="0" borderId="3" xfId="0" applyNumberFormat="1" applyFont="1" applyBorder="1" applyAlignment="1"/>
    <xf numFmtId="164" fontId="6" fillId="0" borderId="3" xfId="0" applyNumberFormat="1" applyFont="1" applyBorder="1"/>
    <xf numFmtId="0" fontId="8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3" sqref="A3"/>
    </sheetView>
  </sheetViews>
  <sheetFormatPr defaultRowHeight="15" x14ac:dyDescent="0.25"/>
  <sheetData>
    <row r="1" spans="1:1" ht="15.75" x14ac:dyDescent="0.25">
      <c r="A1" s="19" t="s">
        <v>178</v>
      </c>
    </row>
    <row r="3" spans="1:1" ht="18.75" x14ac:dyDescent="0.35">
      <c r="A3" s="19" t="s">
        <v>179</v>
      </c>
    </row>
    <row r="4" spans="1:1" ht="18.75" x14ac:dyDescent="0.35">
      <c r="A4" s="19" t="s">
        <v>180</v>
      </c>
    </row>
    <row r="5" spans="1:1" ht="18.75" x14ac:dyDescent="0.35">
      <c r="A5" s="19" t="s">
        <v>186</v>
      </c>
    </row>
    <row r="7" spans="1:1" ht="15.75" x14ac:dyDescent="0.25">
      <c r="A7" s="19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workbookViewId="0">
      <pane xSplit="3" ySplit="1" topLeftCell="D2" activePane="bottomRight" state="frozen"/>
      <selection activeCell="R64" sqref="R64"/>
      <selection pane="topRight" activeCell="R64" sqref="R64"/>
      <selection pane="bottomLeft" activeCell="R64" sqref="R64"/>
      <selection pane="bottomRight" activeCell="A86" sqref="A86"/>
    </sheetView>
  </sheetViews>
  <sheetFormatPr defaultRowHeight="15" x14ac:dyDescent="0.25"/>
  <cols>
    <col min="1" max="1" width="16.28515625" bestFit="1" customWidth="1"/>
    <col min="2" max="2" width="14.42578125" bestFit="1" customWidth="1"/>
    <col min="3" max="3" width="22.85546875" bestFit="1" customWidth="1"/>
    <col min="4" max="7" width="7.28515625" bestFit="1" customWidth="1"/>
    <col min="8" max="8" width="9.140625" bestFit="1" customWidth="1"/>
    <col min="9" max="9" width="11.140625" bestFit="1" customWidth="1"/>
    <col min="10" max="10" width="9.85546875" bestFit="1" customWidth="1"/>
    <col min="11" max="11" width="10.7109375" bestFit="1" customWidth="1"/>
    <col min="12" max="14" width="6.140625" bestFit="1" customWidth="1"/>
    <col min="15" max="16" width="7.42578125" bestFit="1" customWidth="1"/>
    <col min="17" max="17" width="14.5703125" bestFit="1" customWidth="1"/>
  </cols>
  <sheetData>
    <row r="1" spans="1:17" ht="15.75" x14ac:dyDescent="0.25">
      <c r="A1" s="24" t="s">
        <v>0</v>
      </c>
      <c r="B1" s="24" t="s">
        <v>171</v>
      </c>
      <c r="C1" s="24" t="s">
        <v>1</v>
      </c>
      <c r="D1" s="25" t="s">
        <v>54</v>
      </c>
      <c r="E1" s="25" t="s">
        <v>55</v>
      </c>
      <c r="F1" s="25" t="s">
        <v>57</v>
      </c>
      <c r="G1" s="25" t="s">
        <v>56</v>
      </c>
      <c r="H1" s="26" t="s">
        <v>161</v>
      </c>
      <c r="I1" s="27" t="s">
        <v>173</v>
      </c>
      <c r="J1" s="27" t="s">
        <v>174</v>
      </c>
      <c r="K1" s="27" t="s">
        <v>175</v>
      </c>
      <c r="L1" s="27" t="s">
        <v>132</v>
      </c>
      <c r="M1" s="27" t="s">
        <v>133</v>
      </c>
      <c r="N1" s="27" t="s">
        <v>134</v>
      </c>
      <c r="O1" s="27" t="s">
        <v>64</v>
      </c>
      <c r="P1" s="27" t="s">
        <v>65</v>
      </c>
      <c r="Q1" s="27" t="s">
        <v>66</v>
      </c>
    </row>
    <row r="2" spans="1:17" ht="15.75" x14ac:dyDescent="0.25">
      <c r="A2" s="3" t="s">
        <v>2</v>
      </c>
      <c r="B2" s="3" t="s">
        <v>170</v>
      </c>
      <c r="C2" s="4" t="s">
        <v>172</v>
      </c>
      <c r="D2" s="8">
        <v>1.9894000000000001</v>
      </c>
      <c r="E2" s="8">
        <v>1.9911000000000001</v>
      </c>
      <c r="F2" s="8">
        <v>2.1107999999999998</v>
      </c>
      <c r="G2" s="8">
        <v>1.9953000000000001</v>
      </c>
      <c r="H2" s="8">
        <f>(D2+F2+E2+E2+G2+G2)/6</f>
        <v>2.0121666666666669</v>
      </c>
      <c r="I2" s="9">
        <v>2.169382542429235</v>
      </c>
      <c r="J2" s="9">
        <v>6.4738920287214503</v>
      </c>
      <c r="K2" s="9">
        <v>0.17199999999999999</v>
      </c>
      <c r="L2" s="9"/>
      <c r="M2" s="9"/>
      <c r="N2" s="9"/>
      <c r="O2" s="10">
        <f t="shared" ref="O2:O33" si="0">D2+F2</f>
        <v>4.1002000000000001</v>
      </c>
      <c r="P2" s="10">
        <f t="shared" ref="P2:P33" si="1">E2+G2</f>
        <v>3.9864000000000002</v>
      </c>
      <c r="Q2" s="10">
        <f>O2/P2</f>
        <v>1.0285470600040136</v>
      </c>
    </row>
    <row r="3" spans="1:17" ht="15.75" x14ac:dyDescent="0.25">
      <c r="A3" s="3" t="s">
        <v>3</v>
      </c>
      <c r="B3" s="3" t="s">
        <v>170</v>
      </c>
      <c r="C3" s="4" t="s">
        <v>4</v>
      </c>
      <c r="D3" s="8">
        <v>2.052</v>
      </c>
      <c r="E3" s="8">
        <v>1.9941</v>
      </c>
      <c r="F3" s="8">
        <v>2.1572</v>
      </c>
      <c r="G3" s="8">
        <v>2.0387</v>
      </c>
      <c r="H3" s="8">
        <f t="shared" ref="H3:H64" si="2">(D3+F3+E3+E3+G3+G3)/6</f>
        <v>2.0458000000000003</v>
      </c>
      <c r="I3" s="9">
        <v>0.19</v>
      </c>
      <c r="J3" s="9">
        <v>6.74</v>
      </c>
      <c r="K3" s="9">
        <v>1.88</v>
      </c>
      <c r="L3" s="9"/>
      <c r="M3" s="9"/>
      <c r="N3" s="9"/>
      <c r="O3" s="10">
        <f t="shared" si="0"/>
        <v>4.2092000000000001</v>
      </c>
      <c r="P3" s="10">
        <f t="shared" si="1"/>
        <v>4.0327999999999999</v>
      </c>
      <c r="Q3" s="10">
        <f t="shared" ref="Q3:Q45" si="3">O3/P3</f>
        <v>1.0437413211664353</v>
      </c>
    </row>
    <row r="4" spans="1:17" ht="15.75" x14ac:dyDescent="0.25">
      <c r="A4" s="3" t="s">
        <v>5</v>
      </c>
      <c r="B4" s="3" t="s">
        <v>170</v>
      </c>
      <c r="C4" s="4" t="s">
        <v>4</v>
      </c>
      <c r="D4" s="8">
        <v>1.944</v>
      </c>
      <c r="E4" s="8">
        <v>1.9810000000000001</v>
      </c>
      <c r="F4" s="8">
        <v>2.1320000000000001</v>
      </c>
      <c r="G4" s="8">
        <v>1.9650000000000001</v>
      </c>
      <c r="H4" s="8">
        <f t="shared" si="2"/>
        <v>1.9946666666666666</v>
      </c>
      <c r="I4" s="9">
        <v>0.57199999999999995</v>
      </c>
      <c r="J4" s="9">
        <v>7.3129999999999997</v>
      </c>
      <c r="K4" s="9">
        <v>1.1080000000000001</v>
      </c>
      <c r="L4" s="9"/>
      <c r="M4" s="9"/>
      <c r="N4" s="9"/>
      <c r="O4" s="10">
        <f t="shared" si="0"/>
        <v>4.0760000000000005</v>
      </c>
      <c r="P4" s="10">
        <f t="shared" si="1"/>
        <v>3.9460000000000002</v>
      </c>
      <c r="Q4" s="10">
        <f t="shared" si="3"/>
        <v>1.0329447541814496</v>
      </c>
    </row>
    <row r="5" spans="1:17" ht="15.75" x14ac:dyDescent="0.25">
      <c r="A5" s="3" t="s">
        <v>6</v>
      </c>
      <c r="B5" s="3" t="s">
        <v>170</v>
      </c>
      <c r="C5" s="4" t="s">
        <v>7</v>
      </c>
      <c r="D5" s="11">
        <v>2.0009999999999999</v>
      </c>
      <c r="E5" s="11">
        <v>2.0051999999999999</v>
      </c>
      <c r="F5" s="11">
        <v>2.097</v>
      </c>
      <c r="G5" s="11">
        <v>1.9950000000000001</v>
      </c>
      <c r="H5" s="8">
        <f t="shared" si="2"/>
        <v>2.0164000000000004</v>
      </c>
      <c r="I5" s="9">
        <v>2.4300000000000002</v>
      </c>
      <c r="J5" s="9">
        <v>6.29</v>
      </c>
      <c r="K5" s="9">
        <v>0.12</v>
      </c>
      <c r="L5" s="9"/>
      <c r="M5" s="9"/>
      <c r="N5" s="9"/>
      <c r="O5" s="10">
        <f t="shared" si="0"/>
        <v>4.0979999999999999</v>
      </c>
      <c r="P5" s="10">
        <f t="shared" si="1"/>
        <v>4.0001999999999995</v>
      </c>
      <c r="Q5" s="10">
        <f t="shared" si="3"/>
        <v>1.024448777561122</v>
      </c>
    </row>
    <row r="6" spans="1:17" ht="15.75" x14ac:dyDescent="0.25">
      <c r="A6" s="3" t="s">
        <v>8</v>
      </c>
      <c r="B6" s="3" t="s">
        <v>170</v>
      </c>
      <c r="C6" s="4" t="s">
        <v>7</v>
      </c>
      <c r="D6" s="11">
        <v>2.0139999999999998</v>
      </c>
      <c r="E6" s="11">
        <v>2.0129000000000001</v>
      </c>
      <c r="F6" s="11">
        <v>2.1160000000000001</v>
      </c>
      <c r="G6" s="11">
        <v>2.0089999999999999</v>
      </c>
      <c r="H6" s="8">
        <f t="shared" si="2"/>
        <v>2.0289666666666668</v>
      </c>
      <c r="I6" s="9">
        <v>2.58</v>
      </c>
      <c r="J6" s="9">
        <v>6.05</v>
      </c>
      <c r="K6" s="9">
        <v>0.2</v>
      </c>
      <c r="L6" s="9"/>
      <c r="M6" s="9"/>
      <c r="N6" s="9"/>
      <c r="O6" s="10">
        <f t="shared" si="0"/>
        <v>4.13</v>
      </c>
      <c r="P6" s="10">
        <f t="shared" si="1"/>
        <v>4.0219000000000005</v>
      </c>
      <c r="Q6" s="10">
        <f t="shared" si="3"/>
        <v>1.0268778438051667</v>
      </c>
    </row>
    <row r="7" spans="1:17" ht="15.75" x14ac:dyDescent="0.25">
      <c r="A7" s="3" t="s">
        <v>9</v>
      </c>
      <c r="B7" s="3" t="s">
        <v>170</v>
      </c>
      <c r="C7" s="4" t="s">
        <v>7</v>
      </c>
      <c r="D7" s="11">
        <v>2.0009999999999999</v>
      </c>
      <c r="E7" s="11">
        <v>2.0023</v>
      </c>
      <c r="F7" s="11">
        <v>2.1259999999999999</v>
      </c>
      <c r="G7" s="11">
        <v>2.0051000000000001</v>
      </c>
      <c r="H7" s="8">
        <f t="shared" si="2"/>
        <v>2.0236333333333332</v>
      </c>
      <c r="I7" s="9">
        <v>1.9450000000000001</v>
      </c>
      <c r="J7" s="9">
        <v>6.32</v>
      </c>
      <c r="K7" s="9">
        <v>0.36</v>
      </c>
      <c r="L7" s="9"/>
      <c r="M7" s="9"/>
      <c r="N7" s="9"/>
      <c r="O7" s="10">
        <f t="shared" si="0"/>
        <v>4.1269999999999998</v>
      </c>
      <c r="P7" s="10">
        <f t="shared" si="1"/>
        <v>4.0074000000000005</v>
      </c>
      <c r="Q7" s="10">
        <f t="shared" si="3"/>
        <v>1.0298447871437839</v>
      </c>
    </row>
    <row r="8" spans="1:17" ht="15.75" x14ac:dyDescent="0.25">
      <c r="A8" s="3" t="s">
        <v>10</v>
      </c>
      <c r="B8" s="3" t="s">
        <v>170</v>
      </c>
      <c r="C8" s="4" t="s">
        <v>7</v>
      </c>
      <c r="D8" s="11">
        <v>1.996</v>
      </c>
      <c r="E8" s="11">
        <v>2.0051999999999999</v>
      </c>
      <c r="F8" s="11">
        <v>2.1030000000000002</v>
      </c>
      <c r="G8" s="11">
        <v>1.9965999999999999</v>
      </c>
      <c r="H8" s="8">
        <f t="shared" si="2"/>
        <v>2.0171000000000006</v>
      </c>
      <c r="I8" s="9">
        <v>2.37</v>
      </c>
      <c r="J8" s="9">
        <v>6.23</v>
      </c>
      <c r="K8" s="9">
        <v>0.36</v>
      </c>
      <c r="L8" s="9"/>
      <c r="M8" s="9"/>
      <c r="N8" s="9"/>
      <c r="O8" s="10">
        <f t="shared" si="0"/>
        <v>4.0990000000000002</v>
      </c>
      <c r="P8" s="10">
        <f t="shared" si="1"/>
        <v>4.0017999999999994</v>
      </c>
      <c r="Q8" s="10">
        <f t="shared" si="3"/>
        <v>1.024289069918537</v>
      </c>
    </row>
    <row r="9" spans="1:17" ht="15.75" x14ac:dyDescent="0.25">
      <c r="A9" s="3" t="s">
        <v>11</v>
      </c>
      <c r="B9" s="3" t="s">
        <v>170</v>
      </c>
      <c r="C9" s="4" t="s">
        <v>12</v>
      </c>
      <c r="D9" s="8">
        <v>1.974</v>
      </c>
      <c r="E9" s="8">
        <v>2.0179999999999998</v>
      </c>
      <c r="F9" s="8">
        <v>2.121</v>
      </c>
      <c r="G9" s="8">
        <v>1.9983</v>
      </c>
      <c r="H9" s="8">
        <f t="shared" si="2"/>
        <v>2.021266666666667</v>
      </c>
      <c r="I9" s="9">
        <v>2.56</v>
      </c>
      <c r="J9" s="9">
        <v>5.36</v>
      </c>
      <c r="K9" s="9">
        <v>1E-3</v>
      </c>
      <c r="L9" s="9"/>
      <c r="M9" s="9"/>
      <c r="N9" s="9"/>
      <c r="O9" s="10">
        <f t="shared" si="0"/>
        <v>4.0949999999999998</v>
      </c>
      <c r="P9" s="10">
        <f t="shared" si="1"/>
        <v>4.0162999999999993</v>
      </c>
      <c r="Q9" s="10">
        <f t="shared" si="3"/>
        <v>1.0195951497647089</v>
      </c>
    </row>
    <row r="10" spans="1:17" ht="15.75" x14ac:dyDescent="0.25">
      <c r="A10" s="3" t="s">
        <v>13</v>
      </c>
      <c r="B10" s="3" t="s">
        <v>170</v>
      </c>
      <c r="C10" s="4" t="s">
        <v>12</v>
      </c>
      <c r="D10" s="8">
        <v>1.9690000000000001</v>
      </c>
      <c r="E10" s="8">
        <v>2.0169999999999999</v>
      </c>
      <c r="F10" s="8">
        <v>2.1230000000000002</v>
      </c>
      <c r="G10" s="8">
        <v>1.9972000000000001</v>
      </c>
      <c r="H10" s="8">
        <f t="shared" si="2"/>
        <v>2.0200666666666662</v>
      </c>
      <c r="I10" s="9">
        <v>2.7</v>
      </c>
      <c r="J10" s="9">
        <v>5.66</v>
      </c>
      <c r="K10" s="9">
        <v>2E-3</v>
      </c>
      <c r="L10" s="9"/>
      <c r="M10" s="9"/>
      <c r="N10" s="9"/>
      <c r="O10" s="10">
        <f t="shared" si="0"/>
        <v>4.0920000000000005</v>
      </c>
      <c r="P10" s="10">
        <f t="shared" si="1"/>
        <v>4.0141999999999998</v>
      </c>
      <c r="Q10" s="10">
        <f t="shared" si="3"/>
        <v>1.0193811967515323</v>
      </c>
    </row>
    <row r="11" spans="1:17" ht="15.75" x14ac:dyDescent="0.25">
      <c r="A11" s="3" t="s">
        <v>14</v>
      </c>
      <c r="B11" s="3" t="s">
        <v>170</v>
      </c>
      <c r="C11" s="4" t="s">
        <v>12</v>
      </c>
      <c r="D11" s="8">
        <v>1.994</v>
      </c>
      <c r="E11" s="8">
        <v>2.0009999999999999</v>
      </c>
      <c r="F11" s="8">
        <v>2.1160000000000001</v>
      </c>
      <c r="G11" s="8">
        <v>1.9985999999999999</v>
      </c>
      <c r="H11" s="8">
        <f t="shared" si="2"/>
        <v>2.0181999999999998</v>
      </c>
      <c r="I11" s="9">
        <v>2.0499999999999998</v>
      </c>
      <c r="J11" s="9">
        <v>6.31</v>
      </c>
      <c r="K11" s="9">
        <v>0.52</v>
      </c>
      <c r="L11" s="9"/>
      <c r="M11" s="9"/>
      <c r="N11" s="9"/>
      <c r="O11" s="10">
        <f t="shared" si="0"/>
        <v>4.1100000000000003</v>
      </c>
      <c r="P11" s="10">
        <f t="shared" si="1"/>
        <v>3.9996</v>
      </c>
      <c r="Q11" s="10">
        <f t="shared" si="3"/>
        <v>1.0276027602760276</v>
      </c>
    </row>
    <row r="12" spans="1:17" ht="15.75" x14ac:dyDescent="0.25">
      <c r="A12" s="3" t="s">
        <v>15</v>
      </c>
      <c r="B12" s="3" t="s">
        <v>170</v>
      </c>
      <c r="C12" s="4" t="s">
        <v>12</v>
      </c>
      <c r="D12" s="8">
        <v>1.9910000000000001</v>
      </c>
      <c r="E12" s="8">
        <v>1.9990000000000001</v>
      </c>
      <c r="F12" s="8">
        <v>2.113</v>
      </c>
      <c r="G12" s="8">
        <v>1.9944</v>
      </c>
      <c r="H12" s="8">
        <f t="shared" si="2"/>
        <v>2.0151333333333334</v>
      </c>
      <c r="I12" s="9">
        <v>2.0699999999999998</v>
      </c>
      <c r="J12" s="9">
        <v>6.32</v>
      </c>
      <c r="K12" s="9">
        <v>0.49</v>
      </c>
      <c r="L12" s="9"/>
      <c r="M12" s="9"/>
      <c r="N12" s="9"/>
      <c r="O12" s="10">
        <f t="shared" si="0"/>
        <v>4.1040000000000001</v>
      </c>
      <c r="P12" s="10">
        <f t="shared" si="1"/>
        <v>3.9934000000000003</v>
      </c>
      <c r="Q12" s="10">
        <f t="shared" si="3"/>
        <v>1.0276956979015375</v>
      </c>
    </row>
    <row r="13" spans="1:17" ht="15.75" x14ac:dyDescent="0.25">
      <c r="A13" s="3" t="s">
        <v>16</v>
      </c>
      <c r="B13" s="3" t="s">
        <v>170</v>
      </c>
      <c r="C13" s="4" t="s">
        <v>12</v>
      </c>
      <c r="D13" s="8">
        <v>2.0070000000000001</v>
      </c>
      <c r="E13" s="8">
        <v>2.0169999999999999</v>
      </c>
      <c r="F13" s="8">
        <v>2.1480000000000001</v>
      </c>
      <c r="G13" s="8">
        <v>2.0129999999999999</v>
      </c>
      <c r="H13" s="8">
        <f t="shared" si="2"/>
        <v>2.0358333333333332</v>
      </c>
      <c r="I13" s="9">
        <v>2.02</v>
      </c>
      <c r="J13" s="9">
        <v>6.15</v>
      </c>
      <c r="K13" s="9">
        <v>0.56999999999999995</v>
      </c>
      <c r="L13" s="9"/>
      <c r="M13" s="9"/>
      <c r="N13" s="9"/>
      <c r="O13" s="10">
        <f t="shared" si="0"/>
        <v>4.1550000000000002</v>
      </c>
      <c r="P13" s="10">
        <f t="shared" si="1"/>
        <v>4.0299999999999994</v>
      </c>
      <c r="Q13" s="10">
        <f t="shared" si="3"/>
        <v>1.0310173697270473</v>
      </c>
    </row>
    <row r="14" spans="1:17" ht="15.75" x14ac:dyDescent="0.25">
      <c r="A14" s="3" t="s">
        <v>17</v>
      </c>
      <c r="B14" s="3" t="s">
        <v>170</v>
      </c>
      <c r="C14" s="4" t="s">
        <v>12</v>
      </c>
      <c r="D14" s="8">
        <v>2.0070000000000001</v>
      </c>
      <c r="E14" s="8">
        <v>2.0150000000000001</v>
      </c>
      <c r="F14" s="8">
        <v>2.1480000000000001</v>
      </c>
      <c r="G14" s="8">
        <v>2.0129999999999999</v>
      </c>
      <c r="H14" s="8">
        <f t="shared" si="2"/>
        <v>2.0351666666666666</v>
      </c>
      <c r="I14" s="9">
        <v>2.04</v>
      </c>
      <c r="J14" s="9">
        <v>6.23</v>
      </c>
      <c r="K14" s="9">
        <v>0.51</v>
      </c>
      <c r="L14" s="9"/>
      <c r="M14" s="9"/>
      <c r="N14" s="9"/>
      <c r="O14" s="10">
        <f t="shared" si="0"/>
        <v>4.1550000000000002</v>
      </c>
      <c r="P14" s="10">
        <f t="shared" si="1"/>
        <v>4.0280000000000005</v>
      </c>
      <c r="Q14" s="10">
        <f t="shared" si="3"/>
        <v>1.0315292949354518</v>
      </c>
    </row>
    <row r="15" spans="1:17" ht="15.75" x14ac:dyDescent="0.25">
      <c r="A15" s="3" t="s">
        <v>18</v>
      </c>
      <c r="B15" s="3" t="s">
        <v>170</v>
      </c>
      <c r="C15" s="4" t="s">
        <v>12</v>
      </c>
      <c r="D15" s="8">
        <v>1.978</v>
      </c>
      <c r="E15" s="8">
        <v>1.9990000000000001</v>
      </c>
      <c r="F15" s="8">
        <v>2.1179999999999999</v>
      </c>
      <c r="G15" s="8">
        <v>1.9902</v>
      </c>
      <c r="H15" s="8">
        <f t="shared" si="2"/>
        <v>2.0124</v>
      </c>
      <c r="I15" s="9">
        <v>2.11</v>
      </c>
      <c r="J15" s="9">
        <v>6.5</v>
      </c>
      <c r="K15" s="9">
        <v>0.31</v>
      </c>
      <c r="L15" s="9"/>
      <c r="M15" s="9"/>
      <c r="N15" s="9"/>
      <c r="O15" s="10">
        <f t="shared" si="0"/>
        <v>4.0960000000000001</v>
      </c>
      <c r="P15" s="10">
        <f t="shared" si="1"/>
        <v>3.9892000000000003</v>
      </c>
      <c r="Q15" s="10">
        <f t="shared" si="3"/>
        <v>1.0267722851699588</v>
      </c>
    </row>
    <row r="16" spans="1:17" ht="15.75" x14ac:dyDescent="0.25">
      <c r="A16" s="3" t="s">
        <v>19</v>
      </c>
      <c r="B16" s="3" t="s">
        <v>170</v>
      </c>
      <c r="C16" s="4" t="s">
        <v>12</v>
      </c>
      <c r="D16" s="8">
        <v>1.9410000000000001</v>
      </c>
      <c r="E16" s="8">
        <v>1.996</v>
      </c>
      <c r="F16" s="8">
        <v>2.1219999999999999</v>
      </c>
      <c r="G16" s="8">
        <v>1.9850000000000001</v>
      </c>
      <c r="H16" s="8">
        <f t="shared" si="2"/>
        <v>2.0041666666666664</v>
      </c>
      <c r="I16" s="9">
        <v>2.1800000000000002</v>
      </c>
      <c r="J16" s="9">
        <v>6.23</v>
      </c>
      <c r="K16" s="9">
        <v>0.01</v>
      </c>
      <c r="L16" s="9"/>
      <c r="M16" s="9"/>
      <c r="N16" s="9"/>
      <c r="O16" s="10">
        <f t="shared" si="0"/>
        <v>4.0629999999999997</v>
      </c>
      <c r="P16" s="10">
        <f t="shared" si="1"/>
        <v>3.9809999999999999</v>
      </c>
      <c r="Q16" s="10">
        <f t="shared" si="3"/>
        <v>1.0205978397387592</v>
      </c>
    </row>
    <row r="17" spans="1:17" ht="15.75" x14ac:dyDescent="0.25">
      <c r="A17" s="3" t="s">
        <v>20</v>
      </c>
      <c r="B17" s="3" t="s">
        <v>170</v>
      </c>
      <c r="C17" s="4" t="s">
        <v>12</v>
      </c>
      <c r="D17" s="8">
        <v>1.988</v>
      </c>
      <c r="E17" s="8">
        <v>1.9750000000000001</v>
      </c>
      <c r="F17" s="8">
        <v>2.1280000000000001</v>
      </c>
      <c r="G17" s="8">
        <v>2.0124</v>
      </c>
      <c r="H17" s="8">
        <f t="shared" si="2"/>
        <v>2.015133333333333</v>
      </c>
      <c r="I17" s="9">
        <v>0.61099999999999999</v>
      </c>
      <c r="J17" s="9">
        <v>7.11</v>
      </c>
      <c r="K17" s="9">
        <v>1.1599999999999999</v>
      </c>
      <c r="L17" s="9"/>
      <c r="M17" s="9"/>
      <c r="N17" s="9"/>
      <c r="O17" s="10">
        <f t="shared" si="0"/>
        <v>4.1159999999999997</v>
      </c>
      <c r="P17" s="10">
        <f t="shared" si="1"/>
        <v>3.9874000000000001</v>
      </c>
      <c r="Q17" s="10">
        <f t="shared" si="3"/>
        <v>1.0322515925164266</v>
      </c>
    </row>
    <row r="18" spans="1:17" ht="15.75" x14ac:dyDescent="0.25">
      <c r="A18" s="3" t="s">
        <v>21</v>
      </c>
      <c r="B18" s="3" t="s">
        <v>170</v>
      </c>
      <c r="C18" s="4" t="s">
        <v>12</v>
      </c>
      <c r="D18" s="8">
        <v>2.0289999999999999</v>
      </c>
      <c r="E18" s="8">
        <v>2.008</v>
      </c>
      <c r="F18" s="8">
        <v>2.1640000000000001</v>
      </c>
      <c r="G18" s="8">
        <v>2.0326</v>
      </c>
      <c r="H18" s="8">
        <f t="shared" si="2"/>
        <v>2.0457000000000001</v>
      </c>
      <c r="I18" s="9">
        <v>0.9</v>
      </c>
      <c r="J18" s="9">
        <v>6.1</v>
      </c>
      <c r="K18" s="9">
        <v>1.43</v>
      </c>
      <c r="L18" s="9"/>
      <c r="M18" s="9"/>
      <c r="N18" s="9"/>
      <c r="O18" s="10">
        <f t="shared" si="0"/>
        <v>4.1929999999999996</v>
      </c>
      <c r="P18" s="10">
        <f t="shared" si="1"/>
        <v>4.0405999999999995</v>
      </c>
      <c r="Q18" s="10">
        <f t="shared" si="3"/>
        <v>1.0377171707172201</v>
      </c>
    </row>
    <row r="19" spans="1:17" ht="15.75" x14ac:dyDescent="0.25">
      <c r="A19" s="3" t="s">
        <v>22</v>
      </c>
      <c r="B19" s="3" t="s">
        <v>170</v>
      </c>
      <c r="C19" s="4" t="s">
        <v>12</v>
      </c>
      <c r="D19" s="8">
        <v>1.9810000000000001</v>
      </c>
      <c r="E19" s="8">
        <v>2.0070000000000001</v>
      </c>
      <c r="F19" s="8">
        <v>2.1349999999999998</v>
      </c>
      <c r="G19" s="8">
        <v>2.0030000000000001</v>
      </c>
      <c r="H19" s="8">
        <f t="shared" si="2"/>
        <v>2.0226666666666664</v>
      </c>
      <c r="I19" s="9">
        <v>2.11</v>
      </c>
      <c r="J19" s="9">
        <v>6.08</v>
      </c>
      <c r="K19" s="9">
        <v>0.44</v>
      </c>
      <c r="L19" s="9"/>
      <c r="M19" s="9"/>
      <c r="N19" s="9"/>
      <c r="O19" s="10">
        <f t="shared" si="0"/>
        <v>4.1159999999999997</v>
      </c>
      <c r="P19" s="10">
        <f t="shared" si="1"/>
        <v>4.01</v>
      </c>
      <c r="Q19" s="10">
        <f t="shared" si="3"/>
        <v>1.0264339152119701</v>
      </c>
    </row>
    <row r="20" spans="1:17" ht="15.75" x14ac:dyDescent="0.25">
      <c r="A20" s="3" t="s">
        <v>23</v>
      </c>
      <c r="B20" s="3" t="s">
        <v>170</v>
      </c>
      <c r="C20" s="4" t="s">
        <v>12</v>
      </c>
      <c r="D20" s="8">
        <v>1.9770000000000001</v>
      </c>
      <c r="E20" s="8">
        <v>2.0289999999999999</v>
      </c>
      <c r="F20" s="8">
        <v>2.1309999999999998</v>
      </c>
      <c r="G20" s="8">
        <v>2.0059999999999998</v>
      </c>
      <c r="H20" s="8">
        <f t="shared" si="2"/>
        <v>2.029666666666667</v>
      </c>
      <c r="I20" s="9">
        <v>2.8</v>
      </c>
      <c r="J20" s="9">
        <v>5.23</v>
      </c>
      <c r="K20" s="9">
        <v>7.0000000000000001E-3</v>
      </c>
      <c r="L20" s="9"/>
      <c r="M20" s="9"/>
      <c r="N20" s="9"/>
      <c r="O20" s="10">
        <f t="shared" si="0"/>
        <v>4.1079999999999997</v>
      </c>
      <c r="P20" s="10">
        <f t="shared" si="1"/>
        <v>4.0350000000000001</v>
      </c>
      <c r="Q20" s="10">
        <f t="shared" si="3"/>
        <v>1.0180916976456009</v>
      </c>
    </row>
    <row r="21" spans="1:17" ht="15.75" x14ac:dyDescent="0.25">
      <c r="A21" s="3" t="s">
        <v>24</v>
      </c>
      <c r="B21" s="3" t="s">
        <v>170</v>
      </c>
      <c r="C21" s="4" t="s">
        <v>12</v>
      </c>
      <c r="D21" s="8">
        <v>2.0129999999999999</v>
      </c>
      <c r="E21" s="8">
        <v>1.992</v>
      </c>
      <c r="F21" s="8">
        <v>2.1549999999999998</v>
      </c>
      <c r="G21" s="8">
        <v>2.024</v>
      </c>
      <c r="H21" s="8">
        <f t="shared" si="2"/>
        <v>2.0333333333333332</v>
      </c>
      <c r="I21" s="9">
        <v>0.67</v>
      </c>
      <c r="J21" s="9">
        <v>6.63</v>
      </c>
      <c r="K21" s="9">
        <v>1.6</v>
      </c>
      <c r="L21" s="9"/>
      <c r="M21" s="9"/>
      <c r="N21" s="9"/>
      <c r="O21" s="10">
        <f t="shared" si="0"/>
        <v>4.1679999999999993</v>
      </c>
      <c r="P21" s="10">
        <f t="shared" si="1"/>
        <v>4.016</v>
      </c>
      <c r="Q21" s="10">
        <f t="shared" si="3"/>
        <v>1.037848605577689</v>
      </c>
    </row>
    <row r="22" spans="1:17" ht="15.75" x14ac:dyDescent="0.25">
      <c r="A22" s="3" t="s">
        <v>25</v>
      </c>
      <c r="B22" s="3" t="s">
        <v>170</v>
      </c>
      <c r="C22" s="4" t="s">
        <v>12</v>
      </c>
      <c r="D22" s="8">
        <v>2.0249999999999999</v>
      </c>
      <c r="E22" s="8">
        <v>1.9950000000000001</v>
      </c>
      <c r="F22" s="8">
        <v>2.16</v>
      </c>
      <c r="G22" s="8">
        <v>2.0287999999999999</v>
      </c>
      <c r="H22" s="8">
        <f t="shared" si="2"/>
        <v>2.0387666666666671</v>
      </c>
      <c r="I22" s="9">
        <v>0.52</v>
      </c>
      <c r="J22" s="9">
        <v>6.71</v>
      </c>
      <c r="K22" s="9">
        <v>1.65</v>
      </c>
      <c r="L22" s="9"/>
      <c r="M22" s="9"/>
      <c r="N22" s="9"/>
      <c r="O22" s="10">
        <f t="shared" si="0"/>
        <v>4.1850000000000005</v>
      </c>
      <c r="P22" s="10">
        <f t="shared" si="1"/>
        <v>4.0237999999999996</v>
      </c>
      <c r="Q22" s="10">
        <f t="shared" si="3"/>
        <v>1.0400616332819725</v>
      </c>
    </row>
    <row r="23" spans="1:17" ht="15.75" x14ac:dyDescent="0.25">
      <c r="A23" s="3" t="s">
        <v>26</v>
      </c>
      <c r="B23" s="3" t="s">
        <v>170</v>
      </c>
      <c r="C23" s="4" t="s">
        <v>12</v>
      </c>
      <c r="D23" s="8">
        <v>2.0179999999999998</v>
      </c>
      <c r="E23" s="8">
        <v>1.998</v>
      </c>
      <c r="F23" s="8">
        <v>2.1520000000000001</v>
      </c>
      <c r="G23" s="8">
        <v>2.0249999999999999</v>
      </c>
      <c r="H23" s="8">
        <f t="shared" si="2"/>
        <v>2.036</v>
      </c>
      <c r="I23" s="9">
        <v>0.89</v>
      </c>
      <c r="J23" s="9">
        <v>6.46</v>
      </c>
      <c r="K23" s="9">
        <v>0.91</v>
      </c>
      <c r="L23" s="9"/>
      <c r="M23" s="9"/>
      <c r="N23" s="9"/>
      <c r="O23" s="10">
        <f t="shared" si="0"/>
        <v>4.17</v>
      </c>
      <c r="P23" s="10">
        <f t="shared" si="1"/>
        <v>4.0229999999999997</v>
      </c>
      <c r="Q23" s="10">
        <f t="shared" si="3"/>
        <v>1.0365398956002982</v>
      </c>
    </row>
    <row r="24" spans="1:17" ht="15.75" x14ac:dyDescent="0.25">
      <c r="A24" s="3" t="s">
        <v>27</v>
      </c>
      <c r="B24" s="3" t="s">
        <v>170</v>
      </c>
      <c r="C24" s="4" t="s">
        <v>12</v>
      </c>
      <c r="D24" s="8">
        <v>2.0150000000000001</v>
      </c>
      <c r="E24" s="8">
        <v>1.9970000000000001</v>
      </c>
      <c r="F24" s="8">
        <v>2.1520000000000001</v>
      </c>
      <c r="G24" s="8">
        <v>2.024</v>
      </c>
      <c r="H24" s="8">
        <f t="shared" si="2"/>
        <v>2.0348333333333333</v>
      </c>
      <c r="I24" s="9">
        <v>0.9</v>
      </c>
      <c r="J24" s="9">
        <v>6.43</v>
      </c>
      <c r="K24" s="9">
        <v>1.08</v>
      </c>
      <c r="L24" s="9"/>
      <c r="M24" s="9"/>
      <c r="N24" s="9"/>
      <c r="O24" s="10">
        <f t="shared" si="0"/>
        <v>4.1669999999999998</v>
      </c>
      <c r="P24" s="10">
        <f t="shared" si="1"/>
        <v>4.0209999999999999</v>
      </c>
      <c r="Q24" s="10">
        <f t="shared" si="3"/>
        <v>1.0363093757771698</v>
      </c>
    </row>
    <row r="25" spans="1:17" ht="15.75" x14ac:dyDescent="0.25">
      <c r="A25" s="3" t="s">
        <v>28</v>
      </c>
      <c r="B25" s="3" t="s">
        <v>170</v>
      </c>
      <c r="C25" s="4" t="s">
        <v>12</v>
      </c>
      <c r="D25" s="8">
        <v>1.9750000000000001</v>
      </c>
      <c r="E25" s="8">
        <v>1.9985999999999999</v>
      </c>
      <c r="F25" s="8">
        <v>2.1230000000000002</v>
      </c>
      <c r="G25" s="8">
        <v>1.9942</v>
      </c>
      <c r="H25" s="8">
        <f t="shared" si="2"/>
        <v>2.0139333333333331</v>
      </c>
      <c r="I25" s="9">
        <v>2.17</v>
      </c>
      <c r="J25" s="9">
        <v>6.42</v>
      </c>
      <c r="K25" s="9">
        <v>0.33</v>
      </c>
      <c r="L25" s="9"/>
      <c r="M25" s="9"/>
      <c r="N25" s="9"/>
      <c r="O25" s="10">
        <f t="shared" si="0"/>
        <v>4.0980000000000008</v>
      </c>
      <c r="P25" s="10">
        <f t="shared" si="1"/>
        <v>3.9927999999999999</v>
      </c>
      <c r="Q25" s="10">
        <f t="shared" si="3"/>
        <v>1.0263474253656584</v>
      </c>
    </row>
    <row r="26" spans="1:17" ht="15.75" x14ac:dyDescent="0.25">
      <c r="A26" s="4" t="s">
        <v>29</v>
      </c>
      <c r="B26" s="3" t="s">
        <v>170</v>
      </c>
      <c r="C26" s="4" t="s">
        <v>12</v>
      </c>
      <c r="D26" s="12">
        <v>1.966</v>
      </c>
      <c r="E26" s="12">
        <v>2</v>
      </c>
      <c r="F26" s="8">
        <v>2.1219999999999999</v>
      </c>
      <c r="G26" s="8">
        <v>1.9901</v>
      </c>
      <c r="H26" s="8">
        <f t="shared" si="2"/>
        <v>2.011366666666667</v>
      </c>
      <c r="I26" s="9">
        <f>0.991+1.224</f>
        <v>2.2149999999999999</v>
      </c>
      <c r="J26" s="9">
        <f>1.252+4.989</f>
        <v>6.2409999999999997</v>
      </c>
      <c r="K26" s="9">
        <v>0.3</v>
      </c>
      <c r="L26" s="9"/>
      <c r="M26" s="9"/>
      <c r="N26" s="9"/>
      <c r="O26" s="10">
        <f t="shared" si="0"/>
        <v>4.0880000000000001</v>
      </c>
      <c r="P26" s="10">
        <f t="shared" si="1"/>
        <v>3.9901</v>
      </c>
      <c r="Q26" s="10">
        <f t="shared" si="3"/>
        <v>1.0245357259216561</v>
      </c>
    </row>
    <row r="27" spans="1:17" ht="15.75" x14ac:dyDescent="0.25">
      <c r="A27" s="3" t="s">
        <v>30</v>
      </c>
      <c r="B27" s="3" t="s">
        <v>170</v>
      </c>
      <c r="C27" s="4" t="s">
        <v>12</v>
      </c>
      <c r="D27" s="8">
        <v>2</v>
      </c>
      <c r="E27" s="8">
        <v>2.0230000000000001</v>
      </c>
      <c r="F27" s="8">
        <v>2.16</v>
      </c>
      <c r="G27" s="8">
        <v>2.0209999999999999</v>
      </c>
      <c r="H27" s="8">
        <f t="shared" si="2"/>
        <v>2.0413333333333337</v>
      </c>
      <c r="I27" s="9">
        <v>1.78</v>
      </c>
      <c r="J27" s="9">
        <v>5.73</v>
      </c>
      <c r="K27" s="9">
        <v>0.86</v>
      </c>
      <c r="L27" s="9"/>
      <c r="M27" s="9"/>
      <c r="N27" s="9"/>
      <c r="O27" s="10">
        <f t="shared" si="0"/>
        <v>4.16</v>
      </c>
      <c r="P27" s="10">
        <f t="shared" si="1"/>
        <v>4.0440000000000005</v>
      </c>
      <c r="Q27" s="10">
        <f t="shared" si="3"/>
        <v>1.0286844708209693</v>
      </c>
    </row>
    <row r="28" spans="1:17" ht="15.75" x14ac:dyDescent="0.25">
      <c r="A28" s="3" t="s">
        <v>31</v>
      </c>
      <c r="B28" s="3" t="s">
        <v>170</v>
      </c>
      <c r="C28" s="4" t="s">
        <v>32</v>
      </c>
      <c r="D28" s="11">
        <v>2.04</v>
      </c>
      <c r="E28" s="11">
        <v>1.996</v>
      </c>
      <c r="F28" s="11">
        <v>2.1520000000000001</v>
      </c>
      <c r="G28" s="11">
        <v>2.0259999999999998</v>
      </c>
      <c r="H28" s="8">
        <f t="shared" si="2"/>
        <v>2.0393333333333334</v>
      </c>
      <c r="I28" s="9">
        <v>0.52300000000000002</v>
      </c>
      <c r="J28" s="9">
        <v>6.54</v>
      </c>
      <c r="K28" s="9">
        <v>1.575</v>
      </c>
      <c r="L28" s="9"/>
      <c r="M28" s="9"/>
      <c r="N28" s="9"/>
      <c r="O28" s="10">
        <f t="shared" si="0"/>
        <v>4.1920000000000002</v>
      </c>
      <c r="P28" s="10">
        <f t="shared" si="1"/>
        <v>4.0220000000000002</v>
      </c>
      <c r="Q28" s="10">
        <f t="shared" si="3"/>
        <v>1.0422675285927399</v>
      </c>
    </row>
    <row r="29" spans="1:17" ht="15.75" x14ac:dyDescent="0.25">
      <c r="A29" s="3" t="s">
        <v>33</v>
      </c>
      <c r="B29" s="3" t="s">
        <v>170</v>
      </c>
      <c r="C29" s="4" t="s">
        <v>32</v>
      </c>
      <c r="D29" s="11">
        <v>1.9990000000000001</v>
      </c>
      <c r="E29" s="11">
        <v>2.0150000000000001</v>
      </c>
      <c r="F29" s="11">
        <v>2.1059999999999999</v>
      </c>
      <c r="G29" s="11">
        <v>1.9970000000000001</v>
      </c>
      <c r="H29" s="8">
        <f t="shared" si="2"/>
        <v>2.0215000000000001</v>
      </c>
      <c r="I29" s="9">
        <v>2.5760000000000001</v>
      </c>
      <c r="J29" s="9">
        <v>6.1559999999999997</v>
      </c>
      <c r="K29" s="9">
        <v>0.31</v>
      </c>
      <c r="L29" s="9"/>
      <c r="M29" s="9"/>
      <c r="N29" s="9"/>
      <c r="O29" s="10">
        <f t="shared" si="0"/>
        <v>4.1050000000000004</v>
      </c>
      <c r="P29" s="10">
        <f t="shared" si="1"/>
        <v>4.0120000000000005</v>
      </c>
      <c r="Q29" s="10">
        <f t="shared" si="3"/>
        <v>1.0231804586241275</v>
      </c>
    </row>
    <row r="30" spans="1:17" ht="15.75" x14ac:dyDescent="0.25">
      <c r="A30" s="3" t="s">
        <v>34</v>
      </c>
      <c r="B30" s="3" t="s">
        <v>170</v>
      </c>
      <c r="C30" s="4" t="s">
        <v>32</v>
      </c>
      <c r="D30" s="11">
        <v>2.0089999999999999</v>
      </c>
      <c r="E30" s="11">
        <v>1.988</v>
      </c>
      <c r="F30" s="11">
        <v>2.1469999999999998</v>
      </c>
      <c r="G30" s="11">
        <v>2.016</v>
      </c>
      <c r="H30" s="8">
        <f t="shared" si="2"/>
        <v>2.0273333333333334</v>
      </c>
      <c r="I30" s="9">
        <v>0.626</v>
      </c>
      <c r="J30" s="9">
        <v>6.4969999999999999</v>
      </c>
      <c r="K30" s="9">
        <v>1.22</v>
      </c>
      <c r="L30" s="9"/>
      <c r="M30" s="9"/>
      <c r="N30" s="9"/>
      <c r="O30" s="10">
        <f t="shared" si="0"/>
        <v>4.1559999999999997</v>
      </c>
      <c r="P30" s="10">
        <f t="shared" si="1"/>
        <v>4.0039999999999996</v>
      </c>
      <c r="Q30" s="10">
        <f t="shared" si="3"/>
        <v>1.037962037962038</v>
      </c>
    </row>
    <row r="31" spans="1:17" ht="15.75" x14ac:dyDescent="0.25">
      <c r="A31" s="3" t="s">
        <v>35</v>
      </c>
      <c r="B31" s="3" t="s">
        <v>170</v>
      </c>
      <c r="C31" s="4" t="s">
        <v>32</v>
      </c>
      <c r="D31" s="11">
        <v>1.986</v>
      </c>
      <c r="E31" s="11">
        <v>1.9950000000000001</v>
      </c>
      <c r="F31" s="11">
        <v>2.1459999999999999</v>
      </c>
      <c r="G31" s="11">
        <v>2.0049999999999999</v>
      </c>
      <c r="H31" s="8">
        <f t="shared" si="2"/>
        <v>2.0219999999999998</v>
      </c>
      <c r="I31" s="9">
        <v>1.35</v>
      </c>
      <c r="J31" s="9">
        <v>6.4729999999999999</v>
      </c>
      <c r="K31" s="9">
        <v>0.78700000000000003</v>
      </c>
      <c r="L31" s="9"/>
      <c r="M31" s="9"/>
      <c r="N31" s="9"/>
      <c r="O31" s="10">
        <f t="shared" si="0"/>
        <v>4.1319999999999997</v>
      </c>
      <c r="P31" s="10">
        <f t="shared" si="1"/>
        <v>4</v>
      </c>
      <c r="Q31" s="10">
        <f t="shared" si="3"/>
        <v>1.0329999999999999</v>
      </c>
    </row>
    <row r="32" spans="1:17" ht="15.75" x14ac:dyDescent="0.25">
      <c r="A32" s="3" t="s">
        <v>36</v>
      </c>
      <c r="B32" s="3" t="s">
        <v>170</v>
      </c>
      <c r="C32" s="4" t="s">
        <v>32</v>
      </c>
      <c r="D32" s="11">
        <v>2.0110000000000001</v>
      </c>
      <c r="E32" s="11">
        <v>1.9930000000000001</v>
      </c>
      <c r="F32" s="11">
        <v>2.1179999999999999</v>
      </c>
      <c r="G32" s="11">
        <v>2.0110000000000001</v>
      </c>
      <c r="H32" s="8">
        <f t="shared" si="2"/>
        <v>2.0228333333333333</v>
      </c>
      <c r="I32" s="9">
        <v>1.282</v>
      </c>
      <c r="J32" s="9">
        <v>6.4420000000000002</v>
      </c>
      <c r="K32" s="9">
        <v>0.92200000000000004</v>
      </c>
      <c r="L32" s="9"/>
      <c r="M32" s="9"/>
      <c r="N32" s="9"/>
      <c r="O32" s="10">
        <f t="shared" si="0"/>
        <v>4.1289999999999996</v>
      </c>
      <c r="P32" s="10">
        <f t="shared" si="1"/>
        <v>4.0040000000000004</v>
      </c>
      <c r="Q32" s="10">
        <f t="shared" si="3"/>
        <v>1.031218781218781</v>
      </c>
    </row>
    <row r="33" spans="1:17" ht="15.75" x14ac:dyDescent="0.25">
      <c r="A33" s="3" t="s">
        <v>37</v>
      </c>
      <c r="B33" s="3" t="s">
        <v>170</v>
      </c>
      <c r="C33" s="4" t="s">
        <v>32</v>
      </c>
      <c r="D33" s="11">
        <v>1.994</v>
      </c>
      <c r="E33" s="11">
        <v>1.9870000000000001</v>
      </c>
      <c r="F33" s="11">
        <v>2.133</v>
      </c>
      <c r="G33" s="11">
        <v>2.004</v>
      </c>
      <c r="H33" s="8">
        <f t="shared" si="2"/>
        <v>2.0181666666666662</v>
      </c>
      <c r="I33" s="9">
        <v>1.23</v>
      </c>
      <c r="J33" s="9">
        <v>6.5730000000000004</v>
      </c>
      <c r="K33" s="9">
        <v>0.68500000000000005</v>
      </c>
      <c r="L33" s="9"/>
      <c r="M33" s="9"/>
      <c r="N33" s="9"/>
      <c r="O33" s="10">
        <f t="shared" si="0"/>
        <v>4.1269999999999998</v>
      </c>
      <c r="P33" s="10">
        <f t="shared" si="1"/>
        <v>3.9910000000000001</v>
      </c>
      <c r="Q33" s="10">
        <f t="shared" si="3"/>
        <v>1.0340766725131545</v>
      </c>
    </row>
    <row r="34" spans="1:17" ht="15.75" x14ac:dyDescent="0.25">
      <c r="A34" s="3" t="s">
        <v>38</v>
      </c>
      <c r="B34" s="3" t="s">
        <v>170</v>
      </c>
      <c r="C34" s="4" t="s">
        <v>32</v>
      </c>
      <c r="D34" s="11">
        <v>2.0179999999999998</v>
      </c>
      <c r="E34" s="11">
        <v>1.9970000000000001</v>
      </c>
      <c r="F34" s="11">
        <v>2.1339999999999999</v>
      </c>
      <c r="G34" s="11">
        <v>2.0150000000000001</v>
      </c>
      <c r="H34" s="8">
        <f t="shared" si="2"/>
        <v>2.0293333333333332</v>
      </c>
      <c r="I34" s="9">
        <v>1.7170000000000001</v>
      </c>
      <c r="J34" s="9">
        <v>6.2479999999999993</v>
      </c>
      <c r="K34" s="9">
        <v>0.52800000000000002</v>
      </c>
      <c r="L34" s="9"/>
      <c r="M34" s="9"/>
      <c r="N34" s="9"/>
      <c r="O34" s="10">
        <f t="shared" ref="O34:O51" si="4">D34+F34</f>
        <v>4.1519999999999992</v>
      </c>
      <c r="P34" s="10">
        <f t="shared" ref="P34:P51" si="5">E34+G34</f>
        <v>4.0120000000000005</v>
      </c>
      <c r="Q34" s="10">
        <f t="shared" si="3"/>
        <v>1.0348953140578263</v>
      </c>
    </row>
    <row r="35" spans="1:17" ht="15.75" x14ac:dyDescent="0.25">
      <c r="A35" s="3">
        <v>108749</v>
      </c>
      <c r="B35" s="3" t="s">
        <v>170</v>
      </c>
      <c r="C35" s="4" t="s">
        <v>32</v>
      </c>
      <c r="D35" s="11">
        <v>1.9910000000000001</v>
      </c>
      <c r="E35" s="11">
        <v>1.9990000000000001</v>
      </c>
      <c r="F35" s="11">
        <v>2.15</v>
      </c>
      <c r="G35" s="11">
        <v>2.0059999999999998</v>
      </c>
      <c r="H35" s="8">
        <f t="shared" si="2"/>
        <v>2.0251666666666668</v>
      </c>
      <c r="I35" s="9">
        <v>0.84399999999999997</v>
      </c>
      <c r="J35" s="9">
        <v>6.8470000000000004</v>
      </c>
      <c r="K35" s="9">
        <v>1.0549999999999999</v>
      </c>
      <c r="L35" s="9"/>
      <c r="M35" s="9"/>
      <c r="N35" s="9"/>
      <c r="O35" s="10">
        <f t="shared" si="4"/>
        <v>4.141</v>
      </c>
      <c r="P35" s="10">
        <f t="shared" si="5"/>
        <v>4.0049999999999999</v>
      </c>
      <c r="Q35" s="10">
        <f t="shared" si="3"/>
        <v>1.0339575530586766</v>
      </c>
    </row>
    <row r="36" spans="1:17" ht="15.75" x14ac:dyDescent="0.25">
      <c r="A36" s="3" t="s">
        <v>39</v>
      </c>
      <c r="B36" s="3" t="s">
        <v>170</v>
      </c>
      <c r="C36" s="4" t="s">
        <v>32</v>
      </c>
      <c r="D36" s="11">
        <v>2.004</v>
      </c>
      <c r="E36" s="11">
        <v>2.032</v>
      </c>
      <c r="F36" s="11">
        <v>2.1739999999999999</v>
      </c>
      <c r="G36" s="11">
        <v>2.0179999999999998</v>
      </c>
      <c r="H36" s="8">
        <f t="shared" si="2"/>
        <v>2.0463333333333336</v>
      </c>
      <c r="I36" s="9">
        <v>2.2069999999999999</v>
      </c>
      <c r="J36" s="9">
        <v>5.2450000000000001</v>
      </c>
      <c r="K36" s="9">
        <v>0.29299999999999998</v>
      </c>
      <c r="L36" s="9"/>
      <c r="M36" s="9"/>
      <c r="N36" s="9"/>
      <c r="O36" s="10">
        <f t="shared" si="4"/>
        <v>4.1779999999999999</v>
      </c>
      <c r="P36" s="10">
        <f t="shared" si="5"/>
        <v>4.05</v>
      </c>
      <c r="Q36" s="10">
        <f t="shared" si="3"/>
        <v>1.031604938271605</v>
      </c>
    </row>
    <row r="37" spans="1:17" ht="15.75" x14ac:dyDescent="0.25">
      <c r="A37" s="3" t="s">
        <v>40</v>
      </c>
      <c r="B37" s="3" t="s">
        <v>170</v>
      </c>
      <c r="C37" s="3" t="s">
        <v>41</v>
      </c>
      <c r="D37" s="8">
        <v>2</v>
      </c>
      <c r="E37" s="8">
        <v>1.984</v>
      </c>
      <c r="F37" s="8">
        <v>2.1680000000000001</v>
      </c>
      <c r="G37" s="8">
        <v>2.0289999999999999</v>
      </c>
      <c r="H37" s="8">
        <f t="shared" si="2"/>
        <v>2.0323333333333333</v>
      </c>
      <c r="I37" s="9">
        <v>0.33</v>
      </c>
      <c r="J37" s="9">
        <v>6.98</v>
      </c>
      <c r="K37" s="9">
        <v>1.75</v>
      </c>
      <c r="L37" s="9"/>
      <c r="M37" s="9"/>
      <c r="N37" s="9"/>
      <c r="O37" s="10">
        <f t="shared" si="4"/>
        <v>4.1680000000000001</v>
      </c>
      <c r="P37" s="10">
        <f t="shared" si="5"/>
        <v>4.0129999999999999</v>
      </c>
      <c r="Q37" s="10">
        <f t="shared" si="3"/>
        <v>1.0386244704709695</v>
      </c>
    </row>
    <row r="38" spans="1:17" ht="15.75" x14ac:dyDescent="0.25">
      <c r="A38" s="3" t="s">
        <v>42</v>
      </c>
      <c r="B38" s="3" t="s">
        <v>170</v>
      </c>
      <c r="C38" s="3" t="s">
        <v>43</v>
      </c>
      <c r="D38" s="11">
        <v>1.9531000000000001</v>
      </c>
      <c r="E38" s="11">
        <v>1.9928999999999999</v>
      </c>
      <c r="F38" s="11">
        <v>2.1347999999999998</v>
      </c>
      <c r="G38" s="11">
        <v>1.9938</v>
      </c>
      <c r="H38" s="8">
        <f t="shared" si="2"/>
        <v>2.0102166666666665</v>
      </c>
      <c r="I38" s="9">
        <v>0.98</v>
      </c>
      <c r="J38" s="9">
        <v>6.68</v>
      </c>
      <c r="K38" s="9">
        <v>1.23</v>
      </c>
      <c r="L38" s="9"/>
      <c r="M38" s="9"/>
      <c r="N38" s="9"/>
      <c r="O38" s="10">
        <f t="shared" si="4"/>
        <v>4.0878999999999994</v>
      </c>
      <c r="P38" s="10">
        <f t="shared" si="5"/>
        <v>3.9866999999999999</v>
      </c>
      <c r="Q38" s="10">
        <f t="shared" si="3"/>
        <v>1.0253844031404418</v>
      </c>
    </row>
    <row r="39" spans="1:17" ht="15.75" x14ac:dyDescent="0.25">
      <c r="A39" s="3" t="s">
        <v>44</v>
      </c>
      <c r="B39" s="3" t="s">
        <v>170</v>
      </c>
      <c r="C39" s="3" t="s">
        <v>43</v>
      </c>
      <c r="D39" s="11">
        <v>2.012</v>
      </c>
      <c r="E39" s="11">
        <v>2.0051000000000001</v>
      </c>
      <c r="F39" s="11">
        <v>2.1110000000000002</v>
      </c>
      <c r="G39" s="11">
        <v>2.0026000000000002</v>
      </c>
      <c r="H39" s="8">
        <f t="shared" si="2"/>
        <v>2.0230666666666668</v>
      </c>
      <c r="I39" s="9">
        <v>2.68</v>
      </c>
      <c r="J39" s="9">
        <v>6.09</v>
      </c>
      <c r="K39" s="9">
        <v>0.12</v>
      </c>
      <c r="L39" s="9"/>
      <c r="M39" s="9"/>
      <c r="N39" s="9"/>
      <c r="O39" s="10">
        <f t="shared" si="4"/>
        <v>4.1230000000000002</v>
      </c>
      <c r="P39" s="10">
        <f t="shared" si="5"/>
        <v>4.0076999999999998</v>
      </c>
      <c r="Q39" s="10">
        <f t="shared" si="3"/>
        <v>1.0287696184844175</v>
      </c>
    </row>
    <row r="40" spans="1:17" ht="15.75" x14ac:dyDescent="0.25">
      <c r="A40" s="3" t="s">
        <v>45</v>
      </c>
      <c r="B40" s="3" t="s">
        <v>170</v>
      </c>
      <c r="C40" s="3" t="s">
        <v>43</v>
      </c>
      <c r="D40" s="11">
        <v>1.9861</v>
      </c>
      <c r="E40" s="11">
        <v>2.0122</v>
      </c>
      <c r="F40" s="11">
        <v>2.1362000000000001</v>
      </c>
      <c r="G40" s="11">
        <v>2.0064000000000002</v>
      </c>
      <c r="H40" s="8">
        <f t="shared" si="2"/>
        <v>2.026583333333333</v>
      </c>
      <c r="I40" s="9">
        <v>2.64</v>
      </c>
      <c r="J40" s="9">
        <v>5.79</v>
      </c>
      <c r="K40" s="9">
        <v>0.48</v>
      </c>
      <c r="L40" s="9"/>
      <c r="M40" s="9"/>
      <c r="N40" s="9"/>
      <c r="O40" s="10">
        <f t="shared" si="4"/>
        <v>4.1223000000000001</v>
      </c>
      <c r="P40" s="10">
        <f t="shared" si="5"/>
        <v>4.0186000000000002</v>
      </c>
      <c r="Q40" s="10">
        <f t="shared" si="3"/>
        <v>1.0258050067187579</v>
      </c>
    </row>
    <row r="41" spans="1:17" ht="15.75" x14ac:dyDescent="0.25">
      <c r="A41" s="3" t="s">
        <v>46</v>
      </c>
      <c r="B41" s="3" t="s">
        <v>170</v>
      </c>
      <c r="C41" s="3" t="s">
        <v>47</v>
      </c>
      <c r="D41" s="8">
        <v>1.974</v>
      </c>
      <c r="E41" s="8">
        <v>2.0329999999999999</v>
      </c>
      <c r="F41" s="8">
        <v>2.1539999999999999</v>
      </c>
      <c r="G41" s="8">
        <v>2.0129999999999999</v>
      </c>
      <c r="H41" s="8">
        <f t="shared" si="2"/>
        <v>2.0366666666666666</v>
      </c>
      <c r="I41" s="9">
        <v>2.2400000000000002</v>
      </c>
      <c r="J41" s="9">
        <v>5.3</v>
      </c>
      <c r="K41" s="9">
        <v>0.59</v>
      </c>
      <c r="L41" s="9"/>
      <c r="M41" s="9"/>
      <c r="N41" s="9"/>
      <c r="O41" s="10">
        <f t="shared" si="4"/>
        <v>4.1280000000000001</v>
      </c>
      <c r="P41" s="10">
        <f t="shared" si="5"/>
        <v>4.0459999999999994</v>
      </c>
      <c r="Q41" s="10">
        <f t="shared" si="3"/>
        <v>1.0202669303015326</v>
      </c>
    </row>
    <row r="42" spans="1:17" ht="15.75" x14ac:dyDescent="0.25">
      <c r="A42" s="4" t="s">
        <v>48</v>
      </c>
      <c r="B42" s="3" t="s">
        <v>170</v>
      </c>
      <c r="C42" s="3" t="s">
        <v>49</v>
      </c>
      <c r="D42" s="11">
        <v>1.9970000000000001</v>
      </c>
      <c r="E42" s="11">
        <v>2.0518000000000001</v>
      </c>
      <c r="F42" s="11">
        <v>2.1779999999999999</v>
      </c>
      <c r="G42" s="11">
        <v>2.0264000000000002</v>
      </c>
      <c r="H42" s="8">
        <f t="shared" si="2"/>
        <v>2.0552333333333337</v>
      </c>
      <c r="I42" s="9">
        <v>2.15</v>
      </c>
      <c r="J42" s="9">
        <v>4.58</v>
      </c>
      <c r="K42" s="9">
        <v>0.94</v>
      </c>
      <c r="L42" s="9"/>
      <c r="M42" s="9"/>
      <c r="N42" s="9"/>
      <c r="O42" s="10">
        <f t="shared" si="4"/>
        <v>4.1749999999999998</v>
      </c>
      <c r="P42" s="10">
        <f t="shared" si="5"/>
        <v>4.0782000000000007</v>
      </c>
      <c r="Q42" s="10">
        <f t="shared" si="3"/>
        <v>1.0237359619439947</v>
      </c>
    </row>
    <row r="43" spans="1:17" ht="15.75" x14ac:dyDescent="0.25">
      <c r="A43" s="4" t="s">
        <v>50</v>
      </c>
      <c r="B43" s="3" t="s">
        <v>170</v>
      </c>
      <c r="C43" s="3" t="s">
        <v>49</v>
      </c>
      <c r="D43" s="11">
        <v>2.0308000000000002</v>
      </c>
      <c r="E43" s="11">
        <v>2.0001000000000002</v>
      </c>
      <c r="F43" s="11">
        <v>2.1869999999999998</v>
      </c>
      <c r="G43" s="11">
        <v>2.0413999999999999</v>
      </c>
      <c r="H43" s="8">
        <f t="shared" si="2"/>
        <v>2.0501333333333331</v>
      </c>
      <c r="I43" s="9">
        <v>0.05</v>
      </c>
      <c r="J43" s="9">
        <v>6.55</v>
      </c>
      <c r="K43" s="9">
        <v>1.71</v>
      </c>
      <c r="L43" s="9"/>
      <c r="M43" s="9"/>
      <c r="N43" s="9"/>
      <c r="O43" s="10">
        <f t="shared" si="4"/>
        <v>4.2178000000000004</v>
      </c>
      <c r="P43" s="10">
        <f t="shared" si="5"/>
        <v>4.0415000000000001</v>
      </c>
      <c r="Q43" s="10">
        <f t="shared" si="3"/>
        <v>1.0436224174192752</v>
      </c>
    </row>
    <row r="44" spans="1:17" ht="15.75" x14ac:dyDescent="0.25">
      <c r="A44" s="13"/>
      <c r="B44" s="3" t="s">
        <v>170</v>
      </c>
      <c r="C44" s="3" t="s">
        <v>51</v>
      </c>
      <c r="D44" s="12">
        <v>1.9710000000000001</v>
      </c>
      <c r="E44" s="12">
        <v>2.0179999999999998</v>
      </c>
      <c r="F44" s="8">
        <v>2.137</v>
      </c>
      <c r="G44" s="12">
        <v>2.004</v>
      </c>
      <c r="H44" s="8">
        <f t="shared" si="2"/>
        <v>2.0253333333333332</v>
      </c>
      <c r="I44" s="9">
        <v>2.0499999999999998</v>
      </c>
      <c r="J44" s="9">
        <v>5.93</v>
      </c>
      <c r="K44" s="9">
        <v>0.18</v>
      </c>
      <c r="L44" s="9"/>
      <c r="M44" s="9"/>
      <c r="N44" s="9"/>
      <c r="O44" s="10">
        <f t="shared" si="4"/>
        <v>4.1080000000000005</v>
      </c>
      <c r="P44" s="10">
        <f t="shared" si="5"/>
        <v>4.0220000000000002</v>
      </c>
      <c r="Q44" s="10">
        <f t="shared" si="3"/>
        <v>1.0213823968175038</v>
      </c>
    </row>
    <row r="45" spans="1:17" ht="15.75" x14ac:dyDescent="0.25">
      <c r="A45" s="13" t="s">
        <v>52</v>
      </c>
      <c r="B45" s="3" t="s">
        <v>170</v>
      </c>
      <c r="C45" s="3" t="s">
        <v>53</v>
      </c>
      <c r="D45" s="8">
        <v>2.0609999999999999</v>
      </c>
      <c r="E45" s="8">
        <v>2.0139999999999998</v>
      </c>
      <c r="F45" s="8">
        <v>2.1459999999999999</v>
      </c>
      <c r="G45" s="8">
        <v>2.0409999999999999</v>
      </c>
      <c r="H45" s="8">
        <f t="shared" si="2"/>
        <v>2.0528333333333335</v>
      </c>
      <c r="I45" s="9">
        <v>1.87</v>
      </c>
      <c r="J45" s="9">
        <v>6.01</v>
      </c>
      <c r="K45" s="9">
        <v>0.87</v>
      </c>
      <c r="L45" s="9"/>
      <c r="M45" s="9"/>
      <c r="N45" s="9"/>
      <c r="O45" s="10">
        <f t="shared" si="4"/>
        <v>4.2069999999999999</v>
      </c>
      <c r="P45" s="10">
        <f t="shared" si="5"/>
        <v>4.0549999999999997</v>
      </c>
      <c r="Q45" s="10">
        <f t="shared" si="3"/>
        <v>1.0374845869297165</v>
      </c>
    </row>
    <row r="46" spans="1:17" ht="15.75" x14ac:dyDescent="0.25">
      <c r="A46" s="13" t="s">
        <v>67</v>
      </c>
      <c r="B46" s="14" t="s">
        <v>71</v>
      </c>
      <c r="C46" s="3" t="s">
        <v>73</v>
      </c>
      <c r="D46" s="10">
        <v>2.0274000000000001</v>
      </c>
      <c r="E46" s="10">
        <v>2.0367999999999999</v>
      </c>
      <c r="F46" s="8">
        <v>2.1825999999999999</v>
      </c>
      <c r="G46" s="10">
        <v>2.0442999999999998</v>
      </c>
      <c r="H46" s="8">
        <f t="shared" si="2"/>
        <v>2.0620333333333334</v>
      </c>
      <c r="I46" s="9">
        <v>0.03</v>
      </c>
      <c r="J46" s="9">
        <v>5.23</v>
      </c>
      <c r="K46" s="9">
        <v>2.25</v>
      </c>
      <c r="L46" s="9">
        <v>0.32</v>
      </c>
      <c r="M46" s="22"/>
      <c r="N46" s="22"/>
      <c r="O46" s="10">
        <f t="shared" si="4"/>
        <v>4.21</v>
      </c>
      <c r="P46" s="10">
        <f t="shared" si="5"/>
        <v>4.0810999999999993</v>
      </c>
      <c r="Q46" s="10">
        <f t="shared" ref="Q46:Q88" si="6">O46/P46</f>
        <v>1.0315846217931441</v>
      </c>
    </row>
    <row r="47" spans="1:17" ht="15.75" x14ac:dyDescent="0.25">
      <c r="A47" s="13" t="s">
        <v>68</v>
      </c>
      <c r="B47" s="14" t="s">
        <v>71</v>
      </c>
      <c r="C47" s="3" t="s">
        <v>73</v>
      </c>
      <c r="D47" s="10">
        <v>2.0297999999999998</v>
      </c>
      <c r="E47" s="10">
        <v>2.0356999999999998</v>
      </c>
      <c r="F47" s="8">
        <v>2.1918000000000002</v>
      </c>
      <c r="G47" s="10">
        <v>2.0466000000000002</v>
      </c>
      <c r="H47" s="8">
        <f t="shared" si="2"/>
        <v>2.0643666666666669</v>
      </c>
      <c r="I47" s="9">
        <v>0</v>
      </c>
      <c r="J47" s="9">
        <v>5.4509999999999996</v>
      </c>
      <c r="K47" s="9">
        <v>3.5489999999999999</v>
      </c>
      <c r="L47" s="22"/>
      <c r="M47" s="22"/>
      <c r="N47" s="22"/>
      <c r="O47" s="10">
        <f t="shared" si="4"/>
        <v>4.2216000000000005</v>
      </c>
      <c r="P47" s="10">
        <f t="shared" si="5"/>
        <v>4.0823</v>
      </c>
      <c r="Q47" s="10">
        <f t="shared" si="6"/>
        <v>1.0341229209024325</v>
      </c>
    </row>
    <row r="48" spans="1:17" ht="15.75" x14ac:dyDescent="0.25">
      <c r="A48" s="14" t="s">
        <v>72</v>
      </c>
      <c r="B48" s="14" t="s">
        <v>71</v>
      </c>
      <c r="C48" s="3" t="s">
        <v>89</v>
      </c>
      <c r="D48" s="10">
        <v>2.0886</v>
      </c>
      <c r="E48" s="10">
        <v>2.0019</v>
      </c>
      <c r="F48" s="8">
        <v>2.1515</v>
      </c>
      <c r="G48" s="10">
        <v>2.0472000000000001</v>
      </c>
      <c r="H48" s="8">
        <f t="shared" si="2"/>
        <v>2.0563833333333332</v>
      </c>
      <c r="I48" s="9">
        <v>0.02</v>
      </c>
      <c r="J48" s="9">
        <v>6.32</v>
      </c>
      <c r="K48" s="9">
        <v>1.89</v>
      </c>
      <c r="L48" s="9">
        <v>0.13</v>
      </c>
      <c r="M48" s="22"/>
      <c r="N48" s="22"/>
      <c r="O48" s="10">
        <f t="shared" si="4"/>
        <v>4.2401</v>
      </c>
      <c r="P48" s="10">
        <f t="shared" si="5"/>
        <v>4.0491000000000001</v>
      </c>
      <c r="Q48" s="10">
        <f>O48/P48</f>
        <v>1.0471709762663308</v>
      </c>
    </row>
    <row r="49" spans="1:17" ht="15.75" x14ac:dyDescent="0.25">
      <c r="A49" s="14" t="s">
        <v>75</v>
      </c>
      <c r="B49" s="14" t="s">
        <v>75</v>
      </c>
      <c r="C49" s="3" t="s">
        <v>74</v>
      </c>
      <c r="D49" s="10">
        <v>1.9398</v>
      </c>
      <c r="E49" s="10">
        <v>1.9955000000000001</v>
      </c>
      <c r="F49" s="8">
        <v>2.1217000000000001</v>
      </c>
      <c r="G49" s="10">
        <v>1.9859</v>
      </c>
      <c r="H49" s="8">
        <f t="shared" si="2"/>
        <v>2.0040499999999999</v>
      </c>
      <c r="I49" s="9">
        <v>2.0609999999999999</v>
      </c>
      <c r="J49" s="9">
        <v>6.2910000000000004</v>
      </c>
      <c r="K49" s="9">
        <v>0.627</v>
      </c>
      <c r="L49" s="22"/>
      <c r="M49" s="22"/>
      <c r="N49" s="22"/>
      <c r="O49" s="10">
        <f t="shared" si="4"/>
        <v>4.0615000000000006</v>
      </c>
      <c r="P49" s="10">
        <f t="shared" si="5"/>
        <v>3.9813999999999998</v>
      </c>
      <c r="Q49" s="10">
        <f>O49/P49</f>
        <v>1.0201185512633748</v>
      </c>
    </row>
    <row r="50" spans="1:17" ht="15.75" x14ac:dyDescent="0.25">
      <c r="A50" s="13" t="s">
        <v>77</v>
      </c>
      <c r="B50" s="13" t="s">
        <v>77</v>
      </c>
      <c r="C50" s="3" t="s">
        <v>76</v>
      </c>
      <c r="D50" s="10">
        <v>1.952</v>
      </c>
      <c r="E50" s="10">
        <v>1.9927999999999999</v>
      </c>
      <c r="F50" s="8">
        <v>2.1177999999999999</v>
      </c>
      <c r="G50" s="10">
        <v>1.988</v>
      </c>
      <c r="H50" s="8">
        <f t="shared" si="2"/>
        <v>2.005233333333333</v>
      </c>
      <c r="I50" s="9">
        <v>1.776</v>
      </c>
      <c r="J50" s="9">
        <v>6.6239999999999997</v>
      </c>
      <c r="K50" s="9">
        <v>0.6</v>
      </c>
      <c r="L50" s="22"/>
      <c r="M50" s="22"/>
      <c r="N50" s="22"/>
      <c r="O50" s="10">
        <f t="shared" si="4"/>
        <v>4.0697999999999999</v>
      </c>
      <c r="P50" s="10">
        <f t="shared" si="5"/>
        <v>3.9807999999999999</v>
      </c>
      <c r="Q50" s="10">
        <f>O50/P50</f>
        <v>1.0223573151125402</v>
      </c>
    </row>
    <row r="51" spans="1:17" ht="15.75" x14ac:dyDescent="0.25">
      <c r="A51" s="28" t="s">
        <v>77</v>
      </c>
      <c r="B51" s="28" t="s">
        <v>77</v>
      </c>
      <c r="C51" s="29" t="s">
        <v>76</v>
      </c>
      <c r="D51" s="18">
        <v>1.9524999999999999</v>
      </c>
      <c r="E51" s="18">
        <v>1.9926999999999999</v>
      </c>
      <c r="F51" s="17">
        <v>2.1171000000000002</v>
      </c>
      <c r="G51" s="18">
        <v>1.9883</v>
      </c>
      <c r="H51" s="17">
        <f t="shared" si="2"/>
        <v>2.005266666666667</v>
      </c>
      <c r="I51" s="30">
        <v>1.863</v>
      </c>
      <c r="J51" s="30">
        <v>6.5369999999999999</v>
      </c>
      <c r="K51" s="30">
        <v>0.6</v>
      </c>
      <c r="L51" s="31"/>
      <c r="M51" s="31"/>
      <c r="N51" s="31"/>
      <c r="O51" s="18">
        <f t="shared" si="4"/>
        <v>4.0696000000000003</v>
      </c>
      <c r="P51" s="18">
        <f t="shared" si="5"/>
        <v>3.9809999999999999</v>
      </c>
      <c r="Q51" s="18">
        <f>O51/P51</f>
        <v>1.0222557146445619</v>
      </c>
    </row>
    <row r="52" spans="1:17" ht="15.75" x14ac:dyDescent="0.25">
      <c r="A52" s="14" t="s">
        <v>69</v>
      </c>
      <c r="B52" s="14" t="s">
        <v>98</v>
      </c>
      <c r="C52" s="3" t="s">
        <v>73</v>
      </c>
      <c r="D52" s="10">
        <v>1.9801</v>
      </c>
      <c r="E52" s="10">
        <v>2.0215000000000001</v>
      </c>
      <c r="F52" s="8">
        <v>2.0182000000000002</v>
      </c>
      <c r="G52" s="10">
        <v>1.9986999999999999</v>
      </c>
      <c r="H52" s="8">
        <f t="shared" si="2"/>
        <v>2.0064499999999996</v>
      </c>
      <c r="I52" s="9">
        <v>0.03</v>
      </c>
      <c r="J52" s="9">
        <v>5.23</v>
      </c>
      <c r="K52" s="9">
        <v>2.25</v>
      </c>
      <c r="L52" s="9">
        <v>0.32</v>
      </c>
      <c r="M52" s="22"/>
      <c r="N52" s="22"/>
      <c r="O52" s="10">
        <f t="shared" ref="O52:P55" si="7">D52+F52</f>
        <v>3.9983000000000004</v>
      </c>
      <c r="P52" s="10">
        <f t="shared" si="7"/>
        <v>4.0202</v>
      </c>
      <c r="Q52" s="10">
        <f t="shared" si="6"/>
        <v>0.9945525098253819</v>
      </c>
    </row>
    <row r="53" spans="1:17" ht="15.75" x14ac:dyDescent="0.25">
      <c r="A53" s="14" t="s">
        <v>70</v>
      </c>
      <c r="B53" s="14" t="s">
        <v>98</v>
      </c>
      <c r="C53" s="3" t="s">
        <v>73</v>
      </c>
      <c r="D53" s="10">
        <v>1.9682999999999999</v>
      </c>
      <c r="E53" s="10">
        <v>2.0186999999999999</v>
      </c>
      <c r="F53" s="8">
        <v>2.0141</v>
      </c>
      <c r="G53" s="10">
        <v>1.9936</v>
      </c>
      <c r="H53" s="8">
        <f t="shared" si="2"/>
        <v>2.0011666666666668</v>
      </c>
      <c r="I53" s="9">
        <v>0</v>
      </c>
      <c r="J53" s="9">
        <v>5.4509999999999996</v>
      </c>
      <c r="K53" s="9">
        <v>3.5489999999999999</v>
      </c>
      <c r="L53" s="22"/>
      <c r="M53" s="22"/>
      <c r="N53" s="22"/>
      <c r="O53" s="10">
        <f t="shared" si="7"/>
        <v>3.9824000000000002</v>
      </c>
      <c r="P53" s="10">
        <f t="shared" si="7"/>
        <v>4.0122999999999998</v>
      </c>
      <c r="Q53" s="10">
        <f t="shared" si="6"/>
        <v>0.99254791516088037</v>
      </c>
    </row>
    <row r="54" spans="1:17" ht="15.75" x14ac:dyDescent="0.25">
      <c r="A54" s="14" t="s">
        <v>99</v>
      </c>
      <c r="B54" s="14" t="s">
        <v>98</v>
      </c>
      <c r="C54" s="3" t="s">
        <v>97</v>
      </c>
      <c r="D54" s="10">
        <v>2.1002999999999998</v>
      </c>
      <c r="E54" s="10">
        <v>2.0028000000000001</v>
      </c>
      <c r="F54" s="8">
        <v>1.9540999999999999</v>
      </c>
      <c r="G54" s="10">
        <v>1.9943</v>
      </c>
      <c r="H54" s="8">
        <f t="shared" si="2"/>
        <v>2.0081000000000002</v>
      </c>
      <c r="I54" s="22"/>
      <c r="J54" s="22"/>
      <c r="K54" s="22"/>
      <c r="L54" s="22"/>
      <c r="M54" s="22"/>
      <c r="N54" s="22"/>
      <c r="O54" s="10">
        <f t="shared" si="7"/>
        <v>4.0543999999999993</v>
      </c>
      <c r="P54" s="10">
        <f t="shared" si="7"/>
        <v>3.9971000000000001</v>
      </c>
      <c r="Q54" s="10">
        <f t="shared" si="6"/>
        <v>1.0143353931600407</v>
      </c>
    </row>
    <row r="55" spans="1:17" ht="15.75" x14ac:dyDescent="0.25">
      <c r="A55" s="32" t="s">
        <v>101</v>
      </c>
      <c r="B55" s="32" t="s">
        <v>98</v>
      </c>
      <c r="C55" s="29" t="s">
        <v>100</v>
      </c>
      <c r="D55" s="18">
        <v>2.1015999999999999</v>
      </c>
      <c r="E55" s="18">
        <v>2.0026000000000002</v>
      </c>
      <c r="F55" s="17">
        <v>1.9457</v>
      </c>
      <c r="G55" s="18">
        <v>1.9856</v>
      </c>
      <c r="H55" s="17">
        <f t="shared" si="2"/>
        <v>2.0039500000000001</v>
      </c>
      <c r="I55" s="30">
        <v>0.06</v>
      </c>
      <c r="J55" s="30">
        <v>6.41</v>
      </c>
      <c r="K55" s="30">
        <v>2.5299999999999998</v>
      </c>
      <c r="L55" s="31"/>
      <c r="M55" s="31"/>
      <c r="N55" s="31"/>
      <c r="O55" s="18">
        <f t="shared" si="7"/>
        <v>4.0472999999999999</v>
      </c>
      <c r="P55" s="18">
        <f t="shared" si="7"/>
        <v>3.9882</v>
      </c>
      <c r="Q55" s="18">
        <f t="shared" si="6"/>
        <v>1.0148187152098691</v>
      </c>
    </row>
    <row r="56" spans="1:17" ht="15.75" x14ac:dyDescent="0.25">
      <c r="A56" s="14" t="s">
        <v>78</v>
      </c>
      <c r="B56" s="14" t="s">
        <v>78</v>
      </c>
      <c r="C56" s="3" t="s">
        <v>79</v>
      </c>
      <c r="D56" s="10">
        <v>2.0398999999999998</v>
      </c>
      <c r="E56" s="10">
        <v>1.9836</v>
      </c>
      <c r="F56" s="8">
        <v>2.1545000000000001</v>
      </c>
      <c r="G56" s="10">
        <v>2.0455999999999999</v>
      </c>
      <c r="H56" s="8">
        <f t="shared" si="2"/>
        <v>2.0421333333333336</v>
      </c>
      <c r="I56" s="22">
        <v>0</v>
      </c>
      <c r="J56" s="22">
        <v>7.14</v>
      </c>
      <c r="K56" s="22">
        <v>0</v>
      </c>
      <c r="L56" s="22">
        <v>1.341</v>
      </c>
      <c r="M56" s="22">
        <v>0.54</v>
      </c>
      <c r="N56" s="22"/>
      <c r="O56" s="10">
        <f t="shared" ref="O56:O88" si="8">D56+F56</f>
        <v>4.1943999999999999</v>
      </c>
      <c r="P56" s="10">
        <f t="shared" ref="P56:P88" si="9">E56+G56</f>
        <v>4.0291999999999994</v>
      </c>
      <c r="Q56" s="10">
        <f t="shared" si="6"/>
        <v>1.0410006949270327</v>
      </c>
    </row>
    <row r="57" spans="1:17" ht="15.75" x14ac:dyDescent="0.25">
      <c r="A57" s="14" t="s">
        <v>80</v>
      </c>
      <c r="B57" s="14" t="s">
        <v>78</v>
      </c>
      <c r="C57" s="3" t="s">
        <v>73</v>
      </c>
      <c r="D57" s="10">
        <v>2.0286</v>
      </c>
      <c r="E57" s="10">
        <v>1.9832000000000001</v>
      </c>
      <c r="F57" s="8">
        <v>2.1598999999999999</v>
      </c>
      <c r="G57" s="10">
        <v>2.0360999999999998</v>
      </c>
      <c r="H57" s="8">
        <f t="shared" si="2"/>
        <v>2.0378499999999997</v>
      </c>
      <c r="I57" s="22"/>
      <c r="J57" s="22">
        <v>7.7670000000000003</v>
      </c>
      <c r="K57" s="22">
        <v>0.01</v>
      </c>
      <c r="L57" s="22">
        <v>1.2330000000000001</v>
      </c>
      <c r="M57" s="22"/>
      <c r="N57" s="22"/>
      <c r="O57" s="10">
        <f t="shared" si="8"/>
        <v>4.1884999999999994</v>
      </c>
      <c r="P57" s="10">
        <f t="shared" si="9"/>
        <v>4.0192999999999994</v>
      </c>
      <c r="Q57" s="10">
        <f t="shared" si="6"/>
        <v>1.042096882541736</v>
      </c>
    </row>
    <row r="58" spans="1:17" ht="15.75" x14ac:dyDescent="0.25">
      <c r="A58" s="14" t="s">
        <v>81</v>
      </c>
      <c r="B58" s="14" t="s">
        <v>78</v>
      </c>
      <c r="C58" s="3" t="s">
        <v>73</v>
      </c>
      <c r="D58" s="10">
        <v>1.9345000000000001</v>
      </c>
      <c r="E58" s="10">
        <v>1.9764999999999999</v>
      </c>
      <c r="F58" s="8">
        <v>2.0493000000000001</v>
      </c>
      <c r="G58" s="10">
        <v>1.9784999999999999</v>
      </c>
      <c r="H58" s="8">
        <f t="shared" si="2"/>
        <v>1.9823000000000002</v>
      </c>
      <c r="I58" s="22"/>
      <c r="J58" s="22">
        <v>7.7279999999999998</v>
      </c>
      <c r="K58" s="22">
        <v>0.01</v>
      </c>
      <c r="L58" s="22">
        <v>1.272</v>
      </c>
      <c r="M58" s="22"/>
      <c r="N58" s="22"/>
      <c r="O58" s="10">
        <f t="shared" si="8"/>
        <v>3.9838000000000005</v>
      </c>
      <c r="P58" s="10">
        <f t="shared" si="9"/>
        <v>3.9550000000000001</v>
      </c>
      <c r="Q58" s="10">
        <f t="shared" si="6"/>
        <v>1.007281921618205</v>
      </c>
    </row>
    <row r="59" spans="1:17" ht="15.75" x14ac:dyDescent="0.25">
      <c r="A59" s="14" t="s">
        <v>84</v>
      </c>
      <c r="B59" s="14" t="s">
        <v>82</v>
      </c>
      <c r="C59" s="3" t="s">
        <v>83</v>
      </c>
      <c r="D59" s="10">
        <v>2.0448</v>
      </c>
      <c r="E59" s="10">
        <v>1.9823</v>
      </c>
      <c r="F59" s="8">
        <v>2.1497000000000002</v>
      </c>
      <c r="G59" s="10">
        <v>2.0512000000000001</v>
      </c>
      <c r="H59" s="8">
        <f t="shared" si="2"/>
        <v>2.0435833333333333</v>
      </c>
      <c r="I59" s="22"/>
      <c r="J59" s="22"/>
      <c r="K59" s="22"/>
      <c r="L59" s="22"/>
      <c r="M59" s="22"/>
      <c r="N59" s="22"/>
      <c r="O59" s="10">
        <f t="shared" si="8"/>
        <v>4.1944999999999997</v>
      </c>
      <c r="P59" s="10">
        <f t="shared" si="9"/>
        <v>4.0335000000000001</v>
      </c>
      <c r="Q59" s="10">
        <f t="shared" si="6"/>
        <v>1.0399157059625634</v>
      </c>
    </row>
    <row r="60" spans="1:17" ht="15.75" x14ac:dyDescent="0.25">
      <c r="A60" s="13" t="s">
        <v>87</v>
      </c>
      <c r="B60" s="14" t="s">
        <v>86</v>
      </c>
      <c r="C60" s="3" t="s">
        <v>85</v>
      </c>
      <c r="D60" s="10">
        <v>1.9915</v>
      </c>
      <c r="E60" s="10">
        <v>1.9623999999999999</v>
      </c>
      <c r="F60" s="8">
        <v>2.1497999999999999</v>
      </c>
      <c r="G60" s="10">
        <v>1.9722</v>
      </c>
      <c r="H60" s="8">
        <f t="shared" si="2"/>
        <v>2.0017499999999999</v>
      </c>
      <c r="I60" s="22"/>
      <c r="J60" s="22">
        <v>7.5869999999999997</v>
      </c>
      <c r="K60" s="22"/>
      <c r="L60" s="22">
        <v>2.9000000000000001E-2</v>
      </c>
      <c r="M60" s="22">
        <v>1.385</v>
      </c>
      <c r="N60" s="22"/>
      <c r="O60" s="10">
        <f t="shared" si="8"/>
        <v>4.1413000000000002</v>
      </c>
      <c r="P60" s="10">
        <f t="shared" si="9"/>
        <v>3.9345999999999997</v>
      </c>
      <c r="Q60" s="10">
        <f t="shared" si="6"/>
        <v>1.0525339297514362</v>
      </c>
    </row>
    <row r="61" spans="1:17" ht="15.75" x14ac:dyDescent="0.25">
      <c r="A61" s="13" t="s">
        <v>90</v>
      </c>
      <c r="B61" s="14" t="s">
        <v>86</v>
      </c>
      <c r="C61" s="3" t="s">
        <v>88</v>
      </c>
      <c r="D61" s="10">
        <v>1.9576</v>
      </c>
      <c r="E61" s="10">
        <v>1.9737</v>
      </c>
      <c r="F61" s="8">
        <v>2.1515</v>
      </c>
      <c r="G61" s="10">
        <v>1.9582999999999999</v>
      </c>
      <c r="H61" s="8">
        <f t="shared" si="2"/>
        <v>1.9955166666666664</v>
      </c>
      <c r="I61" s="22"/>
      <c r="J61" s="22">
        <v>7.83</v>
      </c>
      <c r="K61" s="22"/>
      <c r="L61" s="22">
        <v>0</v>
      </c>
      <c r="M61" s="22">
        <v>0.9</v>
      </c>
      <c r="N61" s="22"/>
      <c r="O61" s="10">
        <f t="shared" si="8"/>
        <v>4.1090999999999998</v>
      </c>
      <c r="P61" s="10">
        <f t="shared" si="9"/>
        <v>3.9319999999999999</v>
      </c>
      <c r="Q61" s="10">
        <f t="shared" si="6"/>
        <v>1.0450406917599186</v>
      </c>
    </row>
    <row r="62" spans="1:17" ht="15.75" x14ac:dyDescent="0.25">
      <c r="A62" s="13" t="s">
        <v>93</v>
      </c>
      <c r="B62" s="14" t="s">
        <v>92</v>
      </c>
      <c r="C62" s="3" t="s">
        <v>91</v>
      </c>
      <c r="D62" s="10">
        <v>2.0440999999999998</v>
      </c>
      <c r="E62" s="10">
        <v>1.9651000000000001</v>
      </c>
      <c r="F62" s="8">
        <v>2.1720000000000002</v>
      </c>
      <c r="G62" s="10">
        <v>1.9966999999999999</v>
      </c>
      <c r="H62" s="8">
        <f t="shared" si="2"/>
        <v>2.0232833333333335</v>
      </c>
      <c r="I62" s="22"/>
      <c r="J62" s="22">
        <v>7.65</v>
      </c>
      <c r="K62" s="22">
        <v>0.03</v>
      </c>
      <c r="L62" s="22">
        <v>0.18</v>
      </c>
      <c r="M62" s="22">
        <v>0.75</v>
      </c>
      <c r="N62" s="22">
        <v>0.34799999999999998</v>
      </c>
      <c r="O62" s="10">
        <f t="shared" si="8"/>
        <v>4.2161</v>
      </c>
      <c r="P62" s="10">
        <f t="shared" si="9"/>
        <v>3.9618000000000002</v>
      </c>
      <c r="Q62" s="10">
        <f t="shared" si="6"/>
        <v>1.0641879953556463</v>
      </c>
    </row>
    <row r="63" spans="1:17" ht="15.75" x14ac:dyDescent="0.25">
      <c r="A63" s="13" t="s">
        <v>94</v>
      </c>
      <c r="B63" s="14" t="s">
        <v>92</v>
      </c>
      <c r="C63" s="3" t="s">
        <v>91</v>
      </c>
      <c r="D63" s="10">
        <v>1.9782</v>
      </c>
      <c r="E63" s="10">
        <v>1.9638</v>
      </c>
      <c r="F63" s="8">
        <v>2.1406999999999998</v>
      </c>
      <c r="G63" s="10">
        <v>1.9708000000000001</v>
      </c>
      <c r="H63" s="8">
        <f t="shared" si="2"/>
        <v>1.9980166666666668</v>
      </c>
      <c r="I63" s="22"/>
      <c r="J63" s="22">
        <v>7.74</v>
      </c>
      <c r="K63" s="22"/>
      <c r="L63" s="22">
        <v>0.3</v>
      </c>
      <c r="M63" s="22">
        <v>1.08</v>
      </c>
      <c r="N63" s="22">
        <v>0.18</v>
      </c>
      <c r="O63" s="10">
        <f t="shared" si="8"/>
        <v>4.1189</v>
      </c>
      <c r="P63" s="10">
        <f t="shared" si="9"/>
        <v>3.9346000000000001</v>
      </c>
      <c r="Q63" s="10">
        <f t="shared" si="6"/>
        <v>1.0468408478625526</v>
      </c>
    </row>
    <row r="64" spans="1:17" ht="15.75" x14ac:dyDescent="0.25">
      <c r="A64" s="13" t="s">
        <v>96</v>
      </c>
      <c r="B64" s="14" t="s">
        <v>86</v>
      </c>
      <c r="C64" s="3" t="s">
        <v>95</v>
      </c>
      <c r="D64" s="10">
        <v>1.9148000000000001</v>
      </c>
      <c r="E64" s="10">
        <v>1.9528000000000001</v>
      </c>
      <c r="F64" s="8">
        <v>2.1353</v>
      </c>
      <c r="G64" s="10">
        <v>1.9499</v>
      </c>
      <c r="H64" s="8">
        <f t="shared" si="2"/>
        <v>1.9759166666666665</v>
      </c>
      <c r="I64" s="22"/>
      <c r="J64" s="22">
        <v>8.0009999999999994</v>
      </c>
      <c r="K64" s="22">
        <v>8.9999999999999993E-3</v>
      </c>
      <c r="L64" s="22">
        <v>0.09</v>
      </c>
      <c r="M64" s="22">
        <v>0.9</v>
      </c>
      <c r="N64" s="22"/>
      <c r="O64" s="10">
        <f t="shared" si="8"/>
        <v>4.0501000000000005</v>
      </c>
      <c r="P64" s="10">
        <f t="shared" si="9"/>
        <v>3.9027000000000003</v>
      </c>
      <c r="Q64" s="10">
        <f t="shared" si="6"/>
        <v>1.0377687242165681</v>
      </c>
    </row>
    <row r="65" spans="1:17" ht="15.75" x14ac:dyDescent="0.25">
      <c r="A65" s="13"/>
      <c r="B65" s="13"/>
      <c r="C65" s="13" t="s">
        <v>102</v>
      </c>
      <c r="D65" s="10">
        <v>1.9934000000000001</v>
      </c>
      <c r="E65" s="10">
        <v>1.9655</v>
      </c>
      <c r="F65" s="8">
        <v>2.1532</v>
      </c>
      <c r="G65" s="10">
        <v>1.9961</v>
      </c>
      <c r="H65" s="8">
        <f t="shared" ref="H65:H108" si="10">(D65+F65+E65+E65+G65+G65)/6</f>
        <v>2.0116333333333336</v>
      </c>
      <c r="I65" s="22">
        <v>0.06</v>
      </c>
      <c r="J65" s="22">
        <v>7.23</v>
      </c>
      <c r="K65" s="22">
        <v>0.42</v>
      </c>
      <c r="L65" s="22">
        <v>0.18</v>
      </c>
      <c r="M65" s="22">
        <v>1.02</v>
      </c>
      <c r="N65" s="22"/>
      <c r="O65" s="10">
        <f t="shared" si="8"/>
        <v>4.1466000000000003</v>
      </c>
      <c r="P65" s="10">
        <f t="shared" si="9"/>
        <v>3.9615999999999998</v>
      </c>
      <c r="Q65" s="10">
        <f t="shared" si="6"/>
        <v>1.0466983037156705</v>
      </c>
    </row>
    <row r="66" spans="1:17" ht="15.75" x14ac:dyDescent="0.25">
      <c r="A66" s="14" t="s">
        <v>103</v>
      </c>
      <c r="B66" s="14" t="s">
        <v>113</v>
      </c>
      <c r="C66" s="3" t="s">
        <v>111</v>
      </c>
      <c r="D66" s="10">
        <v>1.9701</v>
      </c>
      <c r="E66" s="10">
        <v>1.9635</v>
      </c>
      <c r="F66" s="8">
        <v>2.1444999999999999</v>
      </c>
      <c r="G66" s="10">
        <v>1.9669000000000001</v>
      </c>
      <c r="H66" s="8">
        <f t="shared" si="10"/>
        <v>1.9959</v>
      </c>
      <c r="I66" s="22"/>
      <c r="J66" s="22">
        <v>7.665</v>
      </c>
      <c r="K66" s="22">
        <v>4.2000000000000003E-2</v>
      </c>
      <c r="L66" s="22">
        <v>4.4999999999999998E-2</v>
      </c>
      <c r="M66" s="22">
        <v>1.248</v>
      </c>
      <c r="N66" s="22"/>
      <c r="O66" s="10">
        <f t="shared" si="8"/>
        <v>4.1145999999999994</v>
      </c>
      <c r="P66" s="10">
        <f t="shared" si="9"/>
        <v>3.9304000000000001</v>
      </c>
      <c r="Q66" s="10">
        <f t="shared" si="6"/>
        <v>1.0468654589863626</v>
      </c>
    </row>
    <row r="67" spans="1:17" ht="15.75" x14ac:dyDescent="0.25">
      <c r="A67" s="14" t="s">
        <v>104</v>
      </c>
      <c r="B67" s="14" t="s">
        <v>113</v>
      </c>
      <c r="C67" s="3" t="s">
        <v>111</v>
      </c>
      <c r="D67" s="10">
        <v>2.0253999999999999</v>
      </c>
      <c r="E67" s="10">
        <v>1.9769000000000001</v>
      </c>
      <c r="F67" s="8">
        <v>2.1707999999999998</v>
      </c>
      <c r="G67" s="10">
        <v>2.0306999999999999</v>
      </c>
      <c r="H67" s="8">
        <f t="shared" si="10"/>
        <v>2.0352333333333332</v>
      </c>
      <c r="I67" s="22"/>
      <c r="J67" s="22">
        <v>7.23</v>
      </c>
      <c r="K67" s="22"/>
      <c r="L67" s="22">
        <v>0.89700000000000002</v>
      </c>
      <c r="M67" s="22">
        <v>0.84899999999999998</v>
      </c>
      <c r="N67" s="22"/>
      <c r="O67" s="10">
        <f t="shared" si="8"/>
        <v>4.1961999999999993</v>
      </c>
      <c r="P67" s="10">
        <f t="shared" si="9"/>
        <v>4.0076000000000001</v>
      </c>
      <c r="Q67" s="10">
        <f t="shared" si="6"/>
        <v>1.0470605848887113</v>
      </c>
    </row>
    <row r="68" spans="1:17" ht="15.75" x14ac:dyDescent="0.25">
      <c r="A68" s="14" t="s">
        <v>105</v>
      </c>
      <c r="B68" s="14" t="s">
        <v>113</v>
      </c>
      <c r="C68" s="3" t="s">
        <v>111</v>
      </c>
      <c r="D68" s="10">
        <v>2.028</v>
      </c>
      <c r="E68" s="10">
        <v>1.9782999999999999</v>
      </c>
      <c r="F68" s="8">
        <v>2.1701000000000001</v>
      </c>
      <c r="G68" s="10">
        <v>2.0354999999999999</v>
      </c>
      <c r="H68" s="8">
        <f t="shared" si="10"/>
        <v>2.0376166666666666</v>
      </c>
      <c r="I68" s="22"/>
      <c r="J68" s="22">
        <v>7.2510000000000003</v>
      </c>
      <c r="K68" s="22"/>
      <c r="L68" s="22">
        <v>0.97799999999999998</v>
      </c>
      <c r="M68" s="22">
        <v>0.78</v>
      </c>
      <c r="N68" s="22"/>
      <c r="O68" s="10">
        <f t="shared" si="8"/>
        <v>4.1981000000000002</v>
      </c>
      <c r="P68" s="10">
        <f t="shared" si="9"/>
        <v>4.0137999999999998</v>
      </c>
      <c r="Q68" s="10">
        <f t="shared" si="6"/>
        <v>1.0459165877721861</v>
      </c>
    </row>
    <row r="69" spans="1:17" ht="15.75" x14ac:dyDescent="0.25">
      <c r="A69" s="13" t="s">
        <v>106</v>
      </c>
      <c r="B69" s="14" t="s">
        <v>113</v>
      </c>
      <c r="C69" s="3" t="s">
        <v>111</v>
      </c>
      <c r="D69" s="10">
        <v>2.0329999999999999</v>
      </c>
      <c r="E69" s="10">
        <v>1.9809000000000001</v>
      </c>
      <c r="F69" s="8">
        <v>2.17</v>
      </c>
      <c r="G69" s="10">
        <v>2.0390000000000001</v>
      </c>
      <c r="H69" s="8">
        <f t="shared" si="10"/>
        <v>2.0404666666666667</v>
      </c>
      <c r="I69" s="22"/>
      <c r="J69" s="22">
        <v>7.2690000000000001</v>
      </c>
      <c r="K69" s="22"/>
      <c r="L69" s="22">
        <v>1.0740000000000001</v>
      </c>
      <c r="M69" s="22">
        <v>0.71099999999999997</v>
      </c>
      <c r="N69" s="22"/>
      <c r="O69" s="10">
        <f t="shared" si="8"/>
        <v>4.2029999999999994</v>
      </c>
      <c r="P69" s="10">
        <f t="shared" si="9"/>
        <v>4.0198999999999998</v>
      </c>
      <c r="Q69" s="10">
        <f t="shared" si="6"/>
        <v>1.0455483967262866</v>
      </c>
    </row>
    <row r="70" spans="1:17" ht="15.75" x14ac:dyDescent="0.25">
      <c r="A70" s="13" t="s">
        <v>107</v>
      </c>
      <c r="B70" s="14" t="s">
        <v>113</v>
      </c>
      <c r="C70" s="3" t="s">
        <v>111</v>
      </c>
      <c r="D70" s="10">
        <v>2.0314999999999999</v>
      </c>
      <c r="E70" s="10">
        <v>1.9787999999999999</v>
      </c>
      <c r="F70" s="8">
        <v>2.1642999999999999</v>
      </c>
      <c r="G70" s="10">
        <v>2.0398999999999998</v>
      </c>
      <c r="H70" s="8">
        <f t="shared" si="10"/>
        <v>2.0388666666666664</v>
      </c>
      <c r="I70" s="22"/>
      <c r="J70" s="22">
        <v>7.3049999999999997</v>
      </c>
      <c r="K70" s="22"/>
      <c r="L70" s="22">
        <v>1.161</v>
      </c>
      <c r="M70" s="22">
        <v>0.57299999999999995</v>
      </c>
      <c r="N70" s="22"/>
      <c r="O70" s="10">
        <f t="shared" si="8"/>
        <v>4.1958000000000002</v>
      </c>
      <c r="P70" s="10">
        <f t="shared" si="9"/>
        <v>4.0186999999999999</v>
      </c>
      <c r="Q70" s="10">
        <f t="shared" si="6"/>
        <v>1.0440689775300471</v>
      </c>
    </row>
    <row r="71" spans="1:17" ht="15.75" x14ac:dyDescent="0.25">
      <c r="A71" s="13" t="s">
        <v>108</v>
      </c>
      <c r="B71" s="14" t="s">
        <v>113</v>
      </c>
      <c r="C71" s="3" t="s">
        <v>111</v>
      </c>
      <c r="D71" s="10">
        <v>2.0346000000000002</v>
      </c>
      <c r="E71" s="10">
        <v>1.9794</v>
      </c>
      <c r="F71" s="8">
        <v>2.1629</v>
      </c>
      <c r="G71" s="10">
        <v>2.0436999999999999</v>
      </c>
      <c r="H71" s="8">
        <f t="shared" si="10"/>
        <v>2.0406166666666663</v>
      </c>
      <c r="I71" s="22"/>
      <c r="J71" s="22">
        <v>7.2329999999999997</v>
      </c>
      <c r="K71" s="22"/>
      <c r="L71" s="22">
        <v>1.2989999999999999</v>
      </c>
      <c r="M71" s="22">
        <v>0.44400000000000001</v>
      </c>
      <c r="N71" s="22"/>
      <c r="O71" s="10">
        <f t="shared" si="8"/>
        <v>4.1974999999999998</v>
      </c>
      <c r="P71" s="10">
        <f t="shared" si="9"/>
        <v>4.0230999999999995</v>
      </c>
      <c r="Q71" s="10">
        <f t="shared" si="6"/>
        <v>1.0433496557381126</v>
      </c>
    </row>
    <row r="72" spans="1:17" ht="15.75" x14ac:dyDescent="0.25">
      <c r="A72" s="13" t="s">
        <v>109</v>
      </c>
      <c r="B72" s="14" t="s">
        <v>113</v>
      </c>
      <c r="C72" s="3" t="s">
        <v>111</v>
      </c>
      <c r="D72" s="10">
        <v>2.0390000000000001</v>
      </c>
      <c r="E72" s="10">
        <v>1.98</v>
      </c>
      <c r="F72" s="8">
        <v>2.1576</v>
      </c>
      <c r="G72" s="10">
        <v>2.0468999999999999</v>
      </c>
      <c r="H72" s="8">
        <f t="shared" si="10"/>
        <v>2.0417333333333336</v>
      </c>
      <c r="I72" s="22"/>
      <c r="J72" s="22">
        <v>7.2779999999999996</v>
      </c>
      <c r="K72" s="22"/>
      <c r="L72" s="22">
        <v>1.3109999999999999</v>
      </c>
      <c r="M72" s="22">
        <v>0.44700000000000001</v>
      </c>
      <c r="N72" s="22"/>
      <c r="O72" s="10">
        <f t="shared" si="8"/>
        <v>4.1966000000000001</v>
      </c>
      <c r="P72" s="10">
        <f t="shared" si="9"/>
        <v>4.0268999999999995</v>
      </c>
      <c r="Q72" s="10">
        <f t="shared" si="6"/>
        <v>1.0421415977550972</v>
      </c>
    </row>
    <row r="73" spans="1:17" ht="15.75" x14ac:dyDescent="0.25">
      <c r="A73" s="13" t="s">
        <v>110</v>
      </c>
      <c r="B73" s="14" t="s">
        <v>86</v>
      </c>
      <c r="C73" s="3" t="s">
        <v>112</v>
      </c>
      <c r="D73" s="10">
        <v>1.998</v>
      </c>
      <c r="E73" s="10">
        <v>1.9616</v>
      </c>
      <c r="F73" s="8">
        <v>2.1476999999999999</v>
      </c>
      <c r="G73" s="10">
        <v>1.9858</v>
      </c>
      <c r="H73" s="8">
        <f t="shared" si="10"/>
        <v>2.0067499999999998</v>
      </c>
      <c r="I73" s="22"/>
      <c r="J73" s="22">
        <v>7.5140000000000002</v>
      </c>
      <c r="K73" s="22">
        <v>0.19400000000000001</v>
      </c>
      <c r="L73" s="22">
        <v>0.43</v>
      </c>
      <c r="M73" s="22">
        <v>1.25</v>
      </c>
      <c r="N73" s="22"/>
      <c r="O73" s="10">
        <f t="shared" si="8"/>
        <v>4.1456999999999997</v>
      </c>
      <c r="P73" s="10">
        <f t="shared" si="9"/>
        <v>3.9474</v>
      </c>
      <c r="Q73" s="10">
        <f t="shared" si="6"/>
        <v>1.0502355981152149</v>
      </c>
    </row>
    <row r="74" spans="1:17" ht="15.75" x14ac:dyDescent="0.25">
      <c r="A74" s="13" t="s">
        <v>114</v>
      </c>
      <c r="B74" s="14" t="s">
        <v>86</v>
      </c>
      <c r="C74" s="3" t="s">
        <v>112</v>
      </c>
      <c r="D74" s="10">
        <v>2.004</v>
      </c>
      <c r="E74" s="10">
        <v>1.9638</v>
      </c>
      <c r="F74" s="8">
        <v>2.1583999999999999</v>
      </c>
      <c r="G74" s="10">
        <v>1.9891000000000001</v>
      </c>
      <c r="H74" s="8">
        <f t="shared" si="10"/>
        <v>2.011366666666667</v>
      </c>
      <c r="I74" s="22">
        <v>0.125</v>
      </c>
      <c r="J74" s="22">
        <v>7.4589999999999996</v>
      </c>
      <c r="K74" s="22">
        <v>0.121</v>
      </c>
      <c r="L74" s="22">
        <v>0.94</v>
      </c>
      <c r="M74" s="22">
        <v>1.282</v>
      </c>
      <c r="N74" s="22"/>
      <c r="O74" s="10">
        <f t="shared" si="8"/>
        <v>4.1623999999999999</v>
      </c>
      <c r="P74" s="10">
        <f t="shared" si="9"/>
        <v>3.9529000000000001</v>
      </c>
      <c r="Q74" s="10">
        <f t="shared" si="6"/>
        <v>1.0529990639783449</v>
      </c>
    </row>
    <row r="75" spans="1:17" ht="15.75" x14ac:dyDescent="0.25">
      <c r="A75" s="13" t="s">
        <v>115</v>
      </c>
      <c r="B75" s="14" t="s">
        <v>86</v>
      </c>
      <c r="C75" s="3" t="s">
        <v>112</v>
      </c>
      <c r="D75" s="10">
        <v>2.0179</v>
      </c>
      <c r="E75" s="10">
        <v>1.9681999999999999</v>
      </c>
      <c r="F75" s="8">
        <v>2.1625000000000001</v>
      </c>
      <c r="G75" s="10">
        <v>2.0116000000000001</v>
      </c>
      <c r="H75" s="8">
        <f t="shared" si="10"/>
        <v>2.023333333333333</v>
      </c>
      <c r="I75" s="22"/>
      <c r="J75" s="22">
        <v>7.3559999999999999</v>
      </c>
      <c r="K75" s="22">
        <v>0.106</v>
      </c>
      <c r="L75" s="22">
        <v>0.43</v>
      </c>
      <c r="M75" s="22">
        <v>1.107</v>
      </c>
      <c r="N75" s="22"/>
      <c r="O75" s="10">
        <f t="shared" si="8"/>
        <v>4.1804000000000006</v>
      </c>
      <c r="P75" s="10">
        <f t="shared" si="9"/>
        <v>3.9798</v>
      </c>
      <c r="Q75" s="10">
        <f t="shared" si="6"/>
        <v>1.0504045429418565</v>
      </c>
    </row>
    <row r="76" spans="1:17" ht="15.75" x14ac:dyDescent="0.25">
      <c r="A76" s="13" t="s">
        <v>116</v>
      </c>
      <c r="B76" s="14" t="s">
        <v>86</v>
      </c>
      <c r="C76" s="3" t="s">
        <v>112</v>
      </c>
      <c r="D76" s="10">
        <v>2.0352999999999999</v>
      </c>
      <c r="E76" s="10">
        <v>1.9764999999999999</v>
      </c>
      <c r="F76" s="8">
        <v>2.1673</v>
      </c>
      <c r="G76" s="10">
        <v>2.0215000000000001</v>
      </c>
      <c r="H76" s="8">
        <f t="shared" si="10"/>
        <v>2.0330999999999997</v>
      </c>
      <c r="I76" s="22">
        <v>0.106</v>
      </c>
      <c r="J76" s="22">
        <v>7.0819999999999999</v>
      </c>
      <c r="K76" s="22">
        <v>0.79500000000000004</v>
      </c>
      <c r="L76" s="22">
        <v>7.1999999999999995E-2</v>
      </c>
      <c r="M76" s="22">
        <v>0.9</v>
      </c>
      <c r="N76" s="22"/>
      <c r="O76" s="10">
        <f t="shared" si="8"/>
        <v>4.2026000000000003</v>
      </c>
      <c r="P76" s="10">
        <f t="shared" si="9"/>
        <v>3.9980000000000002</v>
      </c>
      <c r="Q76" s="10">
        <f t="shared" si="6"/>
        <v>1.0511755877938971</v>
      </c>
    </row>
    <row r="77" spans="1:17" ht="15.75" x14ac:dyDescent="0.25">
      <c r="A77" s="13" t="s">
        <v>117</v>
      </c>
      <c r="B77" s="14" t="s">
        <v>86</v>
      </c>
      <c r="C77" s="3" t="s">
        <v>112</v>
      </c>
      <c r="D77" s="10">
        <v>2.0449999999999999</v>
      </c>
      <c r="E77" s="10">
        <v>1.9802999999999999</v>
      </c>
      <c r="F77" s="8">
        <v>2.1661000000000001</v>
      </c>
      <c r="G77" s="10">
        <v>2.0295000000000001</v>
      </c>
      <c r="H77" s="8">
        <f t="shared" si="10"/>
        <v>2.0384500000000001</v>
      </c>
      <c r="I77" s="22"/>
      <c r="J77" s="22">
        <v>7.2080000000000002</v>
      </c>
      <c r="K77" s="22">
        <v>0.96199999999999997</v>
      </c>
      <c r="L77" s="22">
        <v>0.14899999999999999</v>
      </c>
      <c r="M77" s="22">
        <v>0.64900000000000002</v>
      </c>
      <c r="N77" s="22"/>
      <c r="O77" s="10">
        <f t="shared" si="8"/>
        <v>4.2111000000000001</v>
      </c>
      <c r="P77" s="10">
        <f t="shared" si="9"/>
        <v>4.0098000000000003</v>
      </c>
      <c r="Q77" s="10">
        <f t="shared" si="6"/>
        <v>1.0502020050875356</v>
      </c>
    </row>
    <row r="78" spans="1:17" ht="15.75" x14ac:dyDescent="0.25">
      <c r="A78" s="13" t="s">
        <v>118</v>
      </c>
      <c r="B78" s="14" t="s">
        <v>86</v>
      </c>
      <c r="C78" s="3" t="s">
        <v>112</v>
      </c>
      <c r="D78" s="10">
        <v>2.0489000000000002</v>
      </c>
      <c r="E78" s="10">
        <v>1.9822</v>
      </c>
      <c r="F78" s="8">
        <v>2.1610999999999998</v>
      </c>
      <c r="G78" s="10">
        <v>2.0354999999999999</v>
      </c>
      <c r="H78" s="8">
        <f t="shared" si="10"/>
        <v>2.0409000000000002</v>
      </c>
      <c r="I78" s="22">
        <v>1.7000000000000001E-2</v>
      </c>
      <c r="J78" s="22">
        <v>7.0449999999999999</v>
      </c>
      <c r="K78" s="22">
        <v>1.4379999999999999</v>
      </c>
      <c r="L78" s="22">
        <v>0.191</v>
      </c>
      <c r="M78" s="22">
        <v>0.29899999999999999</v>
      </c>
      <c r="N78" s="22"/>
      <c r="O78" s="10">
        <f t="shared" si="8"/>
        <v>4.21</v>
      </c>
      <c r="P78" s="10">
        <f t="shared" si="9"/>
        <v>4.0176999999999996</v>
      </c>
      <c r="Q78" s="10">
        <f t="shared" si="6"/>
        <v>1.0478632053164747</v>
      </c>
    </row>
    <row r="79" spans="1:17" ht="15.75" x14ac:dyDescent="0.25">
      <c r="A79" s="13" t="s">
        <v>121</v>
      </c>
      <c r="B79" s="14" t="s">
        <v>119</v>
      </c>
      <c r="C79" s="13" t="s">
        <v>120</v>
      </c>
      <c r="D79" s="10">
        <v>2.0453999999999999</v>
      </c>
      <c r="E79" s="10">
        <v>1.9782</v>
      </c>
      <c r="F79" s="8">
        <v>2.161</v>
      </c>
      <c r="G79" s="10">
        <v>2.0249000000000001</v>
      </c>
      <c r="H79" s="8">
        <f t="shared" si="10"/>
        <v>2.0354333333333336</v>
      </c>
      <c r="I79" s="22"/>
      <c r="J79" s="22">
        <v>7.2</v>
      </c>
      <c r="K79" s="22">
        <v>0.90900000000000003</v>
      </c>
      <c r="L79" s="22">
        <v>0.09</v>
      </c>
      <c r="M79" s="22">
        <v>0.74099999999999999</v>
      </c>
      <c r="N79" s="22"/>
      <c r="O79" s="10">
        <f t="shared" si="8"/>
        <v>4.2064000000000004</v>
      </c>
      <c r="P79" s="10">
        <f t="shared" si="9"/>
        <v>4.0030999999999999</v>
      </c>
      <c r="Q79" s="10">
        <f t="shared" si="6"/>
        <v>1.0507856411281258</v>
      </c>
    </row>
    <row r="80" spans="1:17" ht="15.75" x14ac:dyDescent="0.25">
      <c r="A80" s="13" t="s">
        <v>122</v>
      </c>
      <c r="B80" s="14" t="s">
        <v>119</v>
      </c>
      <c r="C80" s="13" t="s">
        <v>120</v>
      </c>
      <c r="D80" s="10">
        <v>2.0314999999999999</v>
      </c>
      <c r="E80" s="10">
        <v>1.9742</v>
      </c>
      <c r="F80" s="8">
        <v>2.1638999999999999</v>
      </c>
      <c r="G80" s="10">
        <v>2.0175000000000001</v>
      </c>
      <c r="H80" s="8">
        <f t="shared" si="10"/>
        <v>2.0297999999999998</v>
      </c>
      <c r="I80" s="22"/>
      <c r="J80" s="22">
        <v>7.149</v>
      </c>
      <c r="K80" s="22">
        <v>0.45900000000000002</v>
      </c>
      <c r="L80" s="22">
        <v>0.27900000000000003</v>
      </c>
      <c r="M80" s="22">
        <v>1.02</v>
      </c>
      <c r="N80" s="22"/>
      <c r="O80" s="10">
        <f t="shared" si="8"/>
        <v>4.1953999999999994</v>
      </c>
      <c r="P80" s="10">
        <f t="shared" si="9"/>
        <v>3.9916999999999998</v>
      </c>
      <c r="Q80" s="10">
        <f t="shared" si="6"/>
        <v>1.0510308890948719</v>
      </c>
    </row>
    <row r="81" spans="1:17" ht="15.75" x14ac:dyDescent="0.25">
      <c r="A81" s="13" t="s">
        <v>124</v>
      </c>
      <c r="B81" s="14" t="s">
        <v>113</v>
      </c>
      <c r="C81" s="13" t="s">
        <v>123</v>
      </c>
      <c r="D81" s="10">
        <v>2.0352000000000001</v>
      </c>
      <c r="E81" s="10">
        <v>1.9957</v>
      </c>
      <c r="F81" s="8">
        <v>2.1743000000000001</v>
      </c>
      <c r="G81" s="10">
        <v>2.0335000000000001</v>
      </c>
      <c r="H81" s="8">
        <f t="shared" si="10"/>
        <v>2.0446500000000003</v>
      </c>
      <c r="I81" s="22"/>
      <c r="J81" s="22">
        <v>7.26</v>
      </c>
      <c r="K81" s="22">
        <v>0.03</v>
      </c>
      <c r="L81" s="22">
        <v>0.81</v>
      </c>
      <c r="M81" s="22">
        <v>1.05</v>
      </c>
      <c r="N81" s="22"/>
      <c r="O81" s="10">
        <f t="shared" si="8"/>
        <v>4.2095000000000002</v>
      </c>
      <c r="P81" s="10">
        <f t="shared" si="9"/>
        <v>4.0292000000000003</v>
      </c>
      <c r="Q81" s="10">
        <f t="shared" si="6"/>
        <v>1.0447483371388862</v>
      </c>
    </row>
    <row r="82" spans="1:17" ht="15.75" x14ac:dyDescent="0.25">
      <c r="A82" s="13" t="s">
        <v>125</v>
      </c>
      <c r="B82" s="14" t="s">
        <v>113</v>
      </c>
      <c r="C82" s="13" t="s">
        <v>123</v>
      </c>
      <c r="D82" s="10">
        <v>2.0430000000000001</v>
      </c>
      <c r="E82" s="10">
        <v>1.9927999999999999</v>
      </c>
      <c r="F82" s="8">
        <v>2.1736</v>
      </c>
      <c r="G82" s="10">
        <v>2.0364</v>
      </c>
      <c r="H82" s="8">
        <f t="shared" si="10"/>
        <v>2.0458333333333334</v>
      </c>
      <c r="I82" s="22"/>
      <c r="J82" s="22">
        <v>7.14</v>
      </c>
      <c r="K82" s="22">
        <v>0.15</v>
      </c>
      <c r="L82" s="22">
        <v>0.75</v>
      </c>
      <c r="M82" s="22">
        <v>1.05</v>
      </c>
      <c r="N82" s="22"/>
      <c r="O82" s="10">
        <f t="shared" si="8"/>
        <v>4.2165999999999997</v>
      </c>
      <c r="P82" s="10">
        <f t="shared" si="9"/>
        <v>4.0291999999999994</v>
      </c>
      <c r="Q82" s="10">
        <f t="shared" si="6"/>
        <v>1.0465104735431352</v>
      </c>
    </row>
    <row r="83" spans="1:17" ht="15.75" x14ac:dyDescent="0.25">
      <c r="A83" s="13" t="s">
        <v>126</v>
      </c>
      <c r="B83" s="14" t="s">
        <v>113</v>
      </c>
      <c r="C83" s="13" t="s">
        <v>123</v>
      </c>
      <c r="D83" s="10">
        <v>2.0459999999999998</v>
      </c>
      <c r="E83" s="10">
        <v>1.9983</v>
      </c>
      <c r="F83" s="8">
        <v>2.1804999999999999</v>
      </c>
      <c r="G83" s="10">
        <v>2.0352999999999999</v>
      </c>
      <c r="H83" s="8">
        <f t="shared" si="10"/>
        <v>2.04895</v>
      </c>
      <c r="I83" s="22"/>
      <c r="J83" s="22">
        <v>6.96</v>
      </c>
      <c r="K83" s="22">
        <v>0.66</v>
      </c>
      <c r="L83" s="22">
        <v>0.48</v>
      </c>
      <c r="M83" s="22">
        <v>0.9</v>
      </c>
      <c r="N83" s="22"/>
      <c r="O83" s="10">
        <f t="shared" si="8"/>
        <v>4.2264999999999997</v>
      </c>
      <c r="P83" s="10">
        <f t="shared" si="9"/>
        <v>4.0335999999999999</v>
      </c>
      <c r="Q83" s="10">
        <f t="shared" si="6"/>
        <v>1.0478232844109481</v>
      </c>
    </row>
    <row r="84" spans="1:17" ht="15.75" x14ac:dyDescent="0.25">
      <c r="A84" s="13" t="s">
        <v>127</v>
      </c>
      <c r="B84" s="14" t="s">
        <v>113</v>
      </c>
      <c r="C84" s="13" t="s">
        <v>123</v>
      </c>
      <c r="D84" s="10">
        <v>2.0406</v>
      </c>
      <c r="E84" s="10">
        <v>1.9833000000000001</v>
      </c>
      <c r="F84" s="8">
        <v>2.1638000000000002</v>
      </c>
      <c r="G84" s="10">
        <v>2.0337000000000001</v>
      </c>
      <c r="H84" s="8">
        <f t="shared" si="10"/>
        <v>2.039733333333333</v>
      </c>
      <c r="I84" s="22"/>
      <c r="J84" s="22">
        <v>7.11</v>
      </c>
      <c r="K84" s="22"/>
      <c r="L84" s="22">
        <v>0.81</v>
      </c>
      <c r="M84" s="22">
        <v>1.05</v>
      </c>
      <c r="N84" s="22"/>
      <c r="O84" s="10">
        <f t="shared" si="8"/>
        <v>4.2043999999999997</v>
      </c>
      <c r="P84" s="10">
        <f t="shared" si="9"/>
        <v>4.0170000000000003</v>
      </c>
      <c r="Q84" s="10">
        <f t="shared" si="6"/>
        <v>1.0466517301468756</v>
      </c>
    </row>
    <row r="85" spans="1:17" ht="15.75" x14ac:dyDescent="0.25">
      <c r="A85" s="13" t="s">
        <v>128</v>
      </c>
      <c r="B85" s="14" t="s">
        <v>113</v>
      </c>
      <c r="C85" s="13" t="s">
        <v>123</v>
      </c>
      <c r="D85" s="10">
        <v>2.0255000000000001</v>
      </c>
      <c r="E85" s="10">
        <v>1.9837</v>
      </c>
      <c r="F85" s="8">
        <v>2.1667000000000001</v>
      </c>
      <c r="G85" s="10">
        <v>2.0316999999999998</v>
      </c>
      <c r="H85" s="8">
        <f t="shared" si="10"/>
        <v>2.0371666666666663</v>
      </c>
      <c r="I85" s="22"/>
      <c r="J85" s="22">
        <v>7.2</v>
      </c>
      <c r="K85" s="22"/>
      <c r="L85" s="22">
        <v>0.84</v>
      </c>
      <c r="M85" s="22">
        <v>0.99</v>
      </c>
      <c r="N85" s="22"/>
      <c r="O85" s="10">
        <f t="shared" si="8"/>
        <v>4.1921999999999997</v>
      </c>
      <c r="P85" s="10">
        <f t="shared" si="9"/>
        <v>4.0153999999999996</v>
      </c>
      <c r="Q85" s="10">
        <f t="shared" si="6"/>
        <v>1.044030482641829</v>
      </c>
    </row>
    <row r="86" spans="1:17" ht="15.75" x14ac:dyDescent="0.25">
      <c r="A86" s="13" t="s">
        <v>129</v>
      </c>
      <c r="B86" s="14" t="s">
        <v>113</v>
      </c>
      <c r="C86" s="13" t="s">
        <v>123</v>
      </c>
      <c r="D86" s="10">
        <v>2.0392999999999999</v>
      </c>
      <c r="E86" s="10">
        <v>1.9869000000000001</v>
      </c>
      <c r="F86" s="8">
        <v>2.1707000000000001</v>
      </c>
      <c r="G86" s="10">
        <v>2.0383</v>
      </c>
      <c r="H86" s="8">
        <f t="shared" si="10"/>
        <v>2.0433999999999997</v>
      </c>
      <c r="I86" s="22"/>
      <c r="J86" s="22">
        <v>7.05</v>
      </c>
      <c r="K86" s="22">
        <v>0.06</v>
      </c>
      <c r="L86" s="22">
        <v>0.87</v>
      </c>
      <c r="M86" s="22">
        <v>0.99</v>
      </c>
      <c r="N86" s="22"/>
      <c r="O86" s="10">
        <f t="shared" si="8"/>
        <v>4.21</v>
      </c>
      <c r="P86" s="10">
        <f t="shared" si="9"/>
        <v>4.0251999999999999</v>
      </c>
      <c r="Q86" s="10">
        <f t="shared" si="6"/>
        <v>1.0459107621981516</v>
      </c>
    </row>
    <row r="87" spans="1:17" ht="15.75" x14ac:dyDescent="0.25">
      <c r="A87" s="13" t="s">
        <v>130</v>
      </c>
      <c r="B87" s="14" t="s">
        <v>113</v>
      </c>
      <c r="C87" s="13" t="s">
        <v>123</v>
      </c>
      <c r="D87" s="10">
        <v>2.0068999999999999</v>
      </c>
      <c r="E87" s="10">
        <v>1.9656</v>
      </c>
      <c r="F87" s="8">
        <v>2.1461000000000001</v>
      </c>
      <c r="G87" s="10">
        <v>2.0002</v>
      </c>
      <c r="H87" s="8">
        <f t="shared" si="10"/>
        <v>2.0141</v>
      </c>
      <c r="I87" s="22"/>
      <c r="J87" s="22">
        <v>7.32</v>
      </c>
      <c r="K87" s="22">
        <v>0.3</v>
      </c>
      <c r="L87" s="22">
        <v>0.15</v>
      </c>
      <c r="M87" s="22">
        <v>1.23</v>
      </c>
      <c r="N87" s="22"/>
      <c r="O87" s="10">
        <f t="shared" si="8"/>
        <v>4.1530000000000005</v>
      </c>
      <c r="P87" s="10">
        <f t="shared" si="9"/>
        <v>3.9657999999999998</v>
      </c>
      <c r="Q87" s="10">
        <f t="shared" si="6"/>
        <v>1.0472035907004893</v>
      </c>
    </row>
    <row r="88" spans="1:17" ht="15.75" x14ac:dyDescent="0.25">
      <c r="A88" s="28" t="s">
        <v>131</v>
      </c>
      <c r="B88" s="32" t="s">
        <v>113</v>
      </c>
      <c r="C88" s="28" t="s">
        <v>123</v>
      </c>
      <c r="D88" s="18">
        <v>1.9845999999999999</v>
      </c>
      <c r="E88" s="18">
        <v>1.9724999999999999</v>
      </c>
      <c r="F88" s="17">
        <v>2.1467999999999998</v>
      </c>
      <c r="G88" s="18">
        <v>1.9699</v>
      </c>
      <c r="H88" s="17">
        <f t="shared" si="10"/>
        <v>2.0026999999999995</v>
      </c>
      <c r="I88" s="31"/>
      <c r="J88" s="31">
        <v>7.74</v>
      </c>
      <c r="K88" s="31"/>
      <c r="L88" s="31">
        <v>0.03</v>
      </c>
      <c r="M88" s="31">
        <v>1.35</v>
      </c>
      <c r="N88" s="31"/>
      <c r="O88" s="18">
        <f t="shared" si="8"/>
        <v>4.1313999999999993</v>
      </c>
      <c r="P88" s="18">
        <f t="shared" si="9"/>
        <v>3.9424000000000001</v>
      </c>
      <c r="Q88" s="18">
        <f t="shared" si="6"/>
        <v>1.0479403409090906</v>
      </c>
    </row>
    <row r="89" spans="1:17" ht="15.75" x14ac:dyDescent="0.25">
      <c r="A89" s="13" t="s">
        <v>135</v>
      </c>
      <c r="B89" s="14" t="s">
        <v>136</v>
      </c>
      <c r="C89" s="13" t="s">
        <v>137</v>
      </c>
      <c r="D89" s="10">
        <v>2.0546000000000002</v>
      </c>
      <c r="E89" s="10">
        <v>1.9958</v>
      </c>
      <c r="F89" s="8">
        <v>2.1524000000000001</v>
      </c>
      <c r="G89" s="10">
        <v>2.0493999999999999</v>
      </c>
      <c r="H89" s="8">
        <f t="shared" si="10"/>
        <v>2.0495666666666668</v>
      </c>
      <c r="I89" s="22"/>
      <c r="J89" s="22">
        <v>7.3079999999999998</v>
      </c>
      <c r="K89" s="22">
        <v>2.1000000000000001E-2</v>
      </c>
      <c r="L89" s="22">
        <v>1.2330000000000001</v>
      </c>
      <c r="M89" s="22">
        <v>0.378</v>
      </c>
      <c r="N89" s="22"/>
      <c r="O89" s="10">
        <f t="shared" ref="O89:O108" si="11">D89+F89</f>
        <v>4.2070000000000007</v>
      </c>
      <c r="P89" s="10">
        <f t="shared" ref="P89:P108" si="12">E89+G89</f>
        <v>4.0451999999999995</v>
      </c>
      <c r="Q89" s="10">
        <f t="shared" ref="Q89" si="13">O89/P89</f>
        <v>1.0399980223474738</v>
      </c>
    </row>
    <row r="90" spans="1:17" ht="15.75" x14ac:dyDescent="0.25">
      <c r="A90" s="13" t="s">
        <v>138</v>
      </c>
      <c r="B90" s="14" t="s">
        <v>136</v>
      </c>
      <c r="C90" s="13" t="s">
        <v>153</v>
      </c>
      <c r="D90" s="10">
        <v>2.0535999999999999</v>
      </c>
      <c r="E90" s="10">
        <v>1.9858</v>
      </c>
      <c r="F90" s="8">
        <v>2.1492</v>
      </c>
      <c r="G90" s="10">
        <v>2.0463</v>
      </c>
      <c r="H90" s="8">
        <f t="shared" si="10"/>
        <v>2.0445000000000002</v>
      </c>
      <c r="I90" s="22"/>
      <c r="J90" s="22">
        <v>7.407</v>
      </c>
      <c r="K90" s="22">
        <v>1.7999999999999999E-2</v>
      </c>
      <c r="L90" s="22">
        <v>1.143</v>
      </c>
      <c r="M90" s="22">
        <v>0.48299999999999998</v>
      </c>
      <c r="N90" s="22"/>
      <c r="O90" s="10">
        <f t="shared" si="11"/>
        <v>4.2027999999999999</v>
      </c>
      <c r="P90" s="10">
        <f t="shared" si="12"/>
        <v>4.0320999999999998</v>
      </c>
      <c r="Q90" s="10">
        <f t="shared" ref="Q90:Q108" si="14">O90/P90</f>
        <v>1.042335259542174</v>
      </c>
    </row>
    <row r="91" spans="1:17" ht="15.75" x14ac:dyDescent="0.25">
      <c r="A91" s="13" t="s">
        <v>139</v>
      </c>
      <c r="B91" s="14" t="s">
        <v>136</v>
      </c>
      <c r="C91" s="13" t="s">
        <v>140</v>
      </c>
      <c r="D91" s="10">
        <v>1.9049</v>
      </c>
      <c r="E91" s="10">
        <v>1.9581999999999999</v>
      </c>
      <c r="F91" s="8">
        <v>2.105</v>
      </c>
      <c r="G91" s="10">
        <v>1.9279999999999999</v>
      </c>
      <c r="H91" s="8">
        <f t="shared" si="10"/>
        <v>1.9637166666666666</v>
      </c>
      <c r="I91" s="22">
        <v>6.0000000000000001E-3</v>
      </c>
      <c r="J91" s="22">
        <v>8.6969999999999992</v>
      </c>
      <c r="K91" s="22">
        <v>8.4000000000000005E-2</v>
      </c>
      <c r="L91" s="22">
        <v>8.9999999999999993E-3</v>
      </c>
      <c r="M91" s="22">
        <v>0.36599999999999999</v>
      </c>
      <c r="N91" s="22"/>
      <c r="O91" s="10">
        <f t="shared" si="11"/>
        <v>4.0099</v>
      </c>
      <c r="P91" s="10">
        <f t="shared" si="12"/>
        <v>3.8861999999999997</v>
      </c>
      <c r="Q91" s="10">
        <f t="shared" si="14"/>
        <v>1.0318305800010295</v>
      </c>
    </row>
    <row r="92" spans="1:17" ht="15.75" x14ac:dyDescent="0.25">
      <c r="A92" s="13" t="s">
        <v>141</v>
      </c>
      <c r="B92" s="14" t="s">
        <v>136</v>
      </c>
      <c r="C92" s="13" t="s">
        <v>164</v>
      </c>
      <c r="D92" s="10">
        <v>1.9117</v>
      </c>
      <c r="E92" s="10">
        <v>1.9615</v>
      </c>
      <c r="F92" s="8">
        <v>2.1177000000000001</v>
      </c>
      <c r="G92" s="10">
        <v>1.9394</v>
      </c>
      <c r="H92" s="8">
        <f t="shared" si="10"/>
        <v>1.9718666666666664</v>
      </c>
      <c r="I92" s="22">
        <v>8.9999999999999993E-3</v>
      </c>
      <c r="J92" s="22">
        <v>8.5169999999999995</v>
      </c>
      <c r="K92" s="22">
        <v>0.189</v>
      </c>
      <c r="L92" s="22">
        <v>6.0000000000000001E-3</v>
      </c>
      <c r="M92" s="22">
        <v>0.34200000000000003</v>
      </c>
      <c r="N92" s="22"/>
      <c r="O92" s="10">
        <f t="shared" si="11"/>
        <v>4.0293999999999999</v>
      </c>
      <c r="P92" s="10">
        <f t="shared" si="12"/>
        <v>3.9009</v>
      </c>
      <c r="Q92" s="10">
        <f t="shared" si="14"/>
        <v>1.0329411161526827</v>
      </c>
    </row>
    <row r="93" spans="1:17" ht="15.75" x14ac:dyDescent="0.25">
      <c r="A93" s="13" t="s">
        <v>142</v>
      </c>
      <c r="B93" s="14" t="s">
        <v>136</v>
      </c>
      <c r="C93" s="13" t="s">
        <v>165</v>
      </c>
      <c r="D93" s="10">
        <v>1.92</v>
      </c>
      <c r="E93" s="10">
        <v>1.9661999999999999</v>
      </c>
      <c r="F93" s="8">
        <v>2.1334</v>
      </c>
      <c r="G93" s="10">
        <v>1.9521999999999999</v>
      </c>
      <c r="H93" s="8">
        <f t="shared" si="10"/>
        <v>1.9816999999999998</v>
      </c>
      <c r="I93" s="22">
        <v>1.2E-2</v>
      </c>
      <c r="J93" s="22">
        <v>8.3670000000000009</v>
      </c>
      <c r="K93" s="22">
        <v>0.33600000000000002</v>
      </c>
      <c r="L93" s="22">
        <v>1.4999999999999999E-2</v>
      </c>
      <c r="M93" s="22">
        <v>0.27300000000000002</v>
      </c>
      <c r="N93" s="22"/>
      <c r="O93" s="10">
        <f t="shared" si="11"/>
        <v>4.0533999999999999</v>
      </c>
      <c r="P93" s="10">
        <f t="shared" si="12"/>
        <v>3.9184000000000001</v>
      </c>
      <c r="Q93" s="10">
        <f t="shared" si="14"/>
        <v>1.0344528378930176</v>
      </c>
    </row>
    <row r="94" spans="1:17" ht="15.75" x14ac:dyDescent="0.25">
      <c r="A94" s="13" t="s">
        <v>143</v>
      </c>
      <c r="B94" s="14" t="s">
        <v>136</v>
      </c>
      <c r="C94" s="13" t="s">
        <v>166</v>
      </c>
      <c r="D94" s="10">
        <v>1.9361999999999999</v>
      </c>
      <c r="E94" s="10">
        <v>1.9786999999999999</v>
      </c>
      <c r="F94" s="8">
        <v>2.1547999999999998</v>
      </c>
      <c r="G94" s="10">
        <v>1.9717</v>
      </c>
      <c r="H94" s="8">
        <f t="shared" si="10"/>
        <v>1.9986333333333333</v>
      </c>
      <c r="I94" s="22">
        <v>3.9E-2</v>
      </c>
      <c r="J94" s="22">
        <v>8.0609999999999999</v>
      </c>
      <c r="K94" s="22">
        <v>0.66900000000000004</v>
      </c>
      <c r="L94" s="22">
        <v>2.1000000000000001E-2</v>
      </c>
      <c r="M94" s="22">
        <v>0.22500000000000001</v>
      </c>
      <c r="N94" s="22"/>
      <c r="O94" s="10">
        <f t="shared" si="11"/>
        <v>4.0909999999999993</v>
      </c>
      <c r="P94" s="10">
        <f t="shared" si="12"/>
        <v>3.9504000000000001</v>
      </c>
      <c r="Q94" s="10">
        <f t="shared" si="14"/>
        <v>1.0355913325232886</v>
      </c>
    </row>
    <row r="95" spans="1:17" ht="15.75" x14ac:dyDescent="0.25">
      <c r="A95" s="13" t="s">
        <v>144</v>
      </c>
      <c r="B95" s="14" t="s">
        <v>136</v>
      </c>
      <c r="C95" s="13" t="s">
        <v>167</v>
      </c>
      <c r="D95" s="10">
        <v>1.9665999999999999</v>
      </c>
      <c r="E95" s="10">
        <v>1.9874000000000001</v>
      </c>
      <c r="F95" s="8">
        <v>2.1665999999999999</v>
      </c>
      <c r="G95" s="10">
        <v>1.9994000000000001</v>
      </c>
      <c r="H95" s="8">
        <f t="shared" si="10"/>
        <v>2.0177999999999998</v>
      </c>
      <c r="I95" s="22">
        <v>8.6999999999999994E-2</v>
      </c>
      <c r="J95" s="22">
        <v>7.452</v>
      </c>
      <c r="K95" s="22">
        <v>1.2030000000000001</v>
      </c>
      <c r="L95" s="22">
        <v>2.4E-2</v>
      </c>
      <c r="M95" s="22">
        <v>0.189</v>
      </c>
      <c r="N95" s="22"/>
      <c r="O95" s="10">
        <f t="shared" si="11"/>
        <v>4.1331999999999995</v>
      </c>
      <c r="P95" s="10">
        <f t="shared" si="12"/>
        <v>3.9868000000000001</v>
      </c>
      <c r="Q95" s="10">
        <f t="shared" si="14"/>
        <v>1.0367211798936489</v>
      </c>
    </row>
    <row r="96" spans="1:17" ht="15.75" x14ac:dyDescent="0.25">
      <c r="A96" s="13" t="s">
        <v>145</v>
      </c>
      <c r="B96" s="14" t="s">
        <v>136</v>
      </c>
      <c r="C96" s="13" t="s">
        <v>168</v>
      </c>
      <c r="D96" s="10">
        <v>1.9055</v>
      </c>
      <c r="E96" s="10">
        <v>1.9468000000000001</v>
      </c>
      <c r="F96" s="8">
        <v>2.0985999999999998</v>
      </c>
      <c r="G96" s="10">
        <v>1.9321999999999999</v>
      </c>
      <c r="H96" s="8">
        <f t="shared" si="10"/>
        <v>1.9603499999999998</v>
      </c>
      <c r="I96" s="22"/>
      <c r="J96" s="22">
        <v>8.5500000000000007</v>
      </c>
      <c r="K96" s="22"/>
      <c r="L96" s="22"/>
      <c r="M96" s="22">
        <v>0.45</v>
      </c>
      <c r="N96" s="22"/>
      <c r="O96" s="10">
        <f t="shared" si="11"/>
        <v>4.0040999999999993</v>
      </c>
      <c r="P96" s="10">
        <f t="shared" si="12"/>
        <v>3.879</v>
      </c>
      <c r="Q96" s="10">
        <f t="shared" si="14"/>
        <v>1.0322505800464035</v>
      </c>
    </row>
    <row r="97" spans="1:17" ht="15.75" x14ac:dyDescent="0.25">
      <c r="A97" s="13" t="s">
        <v>146</v>
      </c>
      <c r="B97" s="14" t="s">
        <v>136</v>
      </c>
      <c r="C97" s="13" t="s">
        <v>169</v>
      </c>
      <c r="D97" s="10">
        <v>1.9200999999999999</v>
      </c>
      <c r="E97" s="10">
        <v>1.9496</v>
      </c>
      <c r="F97" s="8">
        <v>2.1008</v>
      </c>
      <c r="G97" s="10">
        <v>1.9388000000000001</v>
      </c>
      <c r="H97" s="8">
        <f t="shared" si="10"/>
        <v>1.9662833333333334</v>
      </c>
      <c r="I97" s="22"/>
      <c r="J97" s="22">
        <v>8.64</v>
      </c>
      <c r="K97" s="22"/>
      <c r="L97" s="22"/>
      <c r="M97" s="22">
        <v>0.36</v>
      </c>
      <c r="N97" s="22"/>
      <c r="O97" s="10">
        <f t="shared" si="11"/>
        <v>4.0209000000000001</v>
      </c>
      <c r="P97" s="10">
        <f t="shared" si="12"/>
        <v>3.8883999999999999</v>
      </c>
      <c r="Q97" s="10">
        <f t="shared" si="14"/>
        <v>1.0340757123752702</v>
      </c>
    </row>
    <row r="98" spans="1:17" ht="15.75" x14ac:dyDescent="0.25">
      <c r="A98" s="13"/>
      <c r="B98" s="14" t="s">
        <v>136</v>
      </c>
      <c r="C98" s="13" t="s">
        <v>147</v>
      </c>
      <c r="D98" s="10">
        <v>1.9530000000000001</v>
      </c>
      <c r="E98" s="10">
        <v>1.9509000000000001</v>
      </c>
      <c r="F98" s="8">
        <v>2.1214</v>
      </c>
      <c r="G98" s="10">
        <v>1.9429000000000001</v>
      </c>
      <c r="H98" s="8">
        <f t="shared" si="10"/>
        <v>1.9770000000000001</v>
      </c>
      <c r="I98" s="22"/>
      <c r="J98" s="22">
        <v>8.34</v>
      </c>
      <c r="K98" s="22"/>
      <c r="L98" s="22"/>
      <c r="M98" s="22"/>
      <c r="N98" s="22">
        <v>1.26</v>
      </c>
      <c r="O98" s="10">
        <f t="shared" si="11"/>
        <v>4.0743999999999998</v>
      </c>
      <c r="P98" s="10">
        <f t="shared" si="12"/>
        <v>3.8938000000000001</v>
      </c>
      <c r="Q98" s="10">
        <f t="shared" si="14"/>
        <v>1.0463814268837639</v>
      </c>
    </row>
    <row r="99" spans="1:17" ht="15.75" x14ac:dyDescent="0.25">
      <c r="A99" s="13" t="s">
        <v>148</v>
      </c>
      <c r="B99" s="14" t="s">
        <v>136</v>
      </c>
      <c r="C99" s="13" t="s">
        <v>149</v>
      </c>
      <c r="D99" s="10">
        <v>1.897</v>
      </c>
      <c r="E99" s="10">
        <v>1.9556</v>
      </c>
      <c r="F99" s="8">
        <v>2.1002999999999998</v>
      </c>
      <c r="G99" s="10">
        <v>1.9189000000000001</v>
      </c>
      <c r="H99" s="8">
        <f t="shared" si="10"/>
        <v>1.957716666666667</v>
      </c>
      <c r="I99" s="22"/>
      <c r="J99" s="22">
        <v>8.4239999999999995</v>
      </c>
      <c r="K99" s="22"/>
      <c r="L99" s="22"/>
      <c r="M99" s="22">
        <v>0.35699999999999998</v>
      </c>
      <c r="N99" s="22"/>
      <c r="O99" s="10">
        <f t="shared" si="11"/>
        <v>3.9973000000000001</v>
      </c>
      <c r="P99" s="10">
        <f t="shared" si="12"/>
        <v>3.8745000000000003</v>
      </c>
      <c r="Q99" s="10">
        <f t="shared" si="14"/>
        <v>1.0316944121822169</v>
      </c>
    </row>
    <row r="100" spans="1:17" ht="15.75" x14ac:dyDescent="0.25">
      <c r="A100" s="13" t="s">
        <v>150</v>
      </c>
      <c r="B100" s="14" t="s">
        <v>136</v>
      </c>
      <c r="C100" s="13" t="s">
        <v>137</v>
      </c>
      <c r="D100" s="10">
        <v>1.9781</v>
      </c>
      <c r="E100" s="10">
        <v>1.9946999999999999</v>
      </c>
      <c r="F100" s="8">
        <v>2.1084999999999998</v>
      </c>
      <c r="G100" s="10">
        <v>1.9922</v>
      </c>
      <c r="H100" s="8">
        <f t="shared" si="10"/>
        <v>2.0100666666666669</v>
      </c>
      <c r="I100" s="22">
        <v>2.1629999999999998</v>
      </c>
      <c r="J100" s="22">
        <v>6.4050000000000002</v>
      </c>
      <c r="K100" s="22">
        <v>0.39</v>
      </c>
      <c r="L100" s="22"/>
      <c r="M100" s="22"/>
      <c r="N100" s="22"/>
      <c r="O100" s="10">
        <f t="shared" si="11"/>
        <v>4.0865999999999998</v>
      </c>
      <c r="P100" s="10">
        <f t="shared" si="12"/>
        <v>3.9868999999999999</v>
      </c>
      <c r="Q100" s="10">
        <f t="shared" si="14"/>
        <v>1.0250068975896058</v>
      </c>
    </row>
    <row r="101" spans="1:17" ht="15.75" x14ac:dyDescent="0.25">
      <c r="A101" s="13" t="s">
        <v>151</v>
      </c>
      <c r="B101" s="14" t="s">
        <v>136</v>
      </c>
      <c r="C101" s="13" t="s">
        <v>137</v>
      </c>
      <c r="D101" s="10">
        <v>1.9704999999999999</v>
      </c>
      <c r="E101" s="10">
        <v>1.9918</v>
      </c>
      <c r="F101" s="8">
        <v>2.1067</v>
      </c>
      <c r="G101" s="10">
        <v>1.9876</v>
      </c>
      <c r="H101" s="8">
        <f t="shared" si="10"/>
        <v>2.0059999999999998</v>
      </c>
      <c r="I101" s="22">
        <v>2.0070000000000001</v>
      </c>
      <c r="J101" s="22">
        <v>6.4829999999999997</v>
      </c>
      <c r="K101" s="22">
        <v>0.41099999999999998</v>
      </c>
      <c r="L101" s="22"/>
      <c r="M101" s="22"/>
      <c r="N101" s="22"/>
      <c r="O101" s="10">
        <f t="shared" si="11"/>
        <v>4.0771999999999995</v>
      </c>
      <c r="P101" s="10">
        <f t="shared" si="12"/>
        <v>3.9794</v>
      </c>
      <c r="Q101" s="10">
        <f t="shared" si="14"/>
        <v>1.0245765693320599</v>
      </c>
    </row>
    <row r="102" spans="1:17" ht="15.75" x14ac:dyDescent="0.25">
      <c r="A102" s="13" t="s">
        <v>152</v>
      </c>
      <c r="B102" s="14" t="s">
        <v>136</v>
      </c>
      <c r="C102" s="13" t="s">
        <v>153</v>
      </c>
      <c r="D102" s="10">
        <v>1.9921</v>
      </c>
      <c r="E102" s="10">
        <v>1.9719</v>
      </c>
      <c r="F102" s="8">
        <v>2.1415000000000002</v>
      </c>
      <c r="G102" s="10">
        <v>2.0179999999999998</v>
      </c>
      <c r="H102" s="8">
        <f t="shared" si="10"/>
        <v>2.0189000000000004</v>
      </c>
      <c r="I102" s="22">
        <v>0.13200000000000001</v>
      </c>
      <c r="J102" s="22">
        <v>7.6559999999999997</v>
      </c>
      <c r="K102" s="22">
        <v>0.93</v>
      </c>
      <c r="L102" s="22">
        <v>0.42</v>
      </c>
      <c r="M102" s="22">
        <v>4.8000000000000001E-2</v>
      </c>
      <c r="N102" s="22"/>
      <c r="O102" s="10">
        <f t="shared" si="11"/>
        <v>4.1336000000000004</v>
      </c>
      <c r="P102" s="10">
        <f t="shared" si="12"/>
        <v>3.9898999999999996</v>
      </c>
      <c r="Q102" s="10">
        <f t="shared" si="14"/>
        <v>1.0360159402491294</v>
      </c>
    </row>
    <row r="103" spans="1:17" ht="15.75" x14ac:dyDescent="0.25">
      <c r="A103" s="13" t="s">
        <v>154</v>
      </c>
      <c r="B103" s="14" t="s">
        <v>136</v>
      </c>
      <c r="C103" s="13" t="s">
        <v>155</v>
      </c>
      <c r="D103" s="10">
        <v>1.9374</v>
      </c>
      <c r="E103" s="10">
        <v>1.9724999999999999</v>
      </c>
      <c r="F103" s="8">
        <v>2.1240000000000001</v>
      </c>
      <c r="G103" s="10">
        <v>1.9722999999999999</v>
      </c>
      <c r="H103" s="8">
        <f t="shared" si="10"/>
        <v>1.9918333333333333</v>
      </c>
      <c r="I103" s="22">
        <v>0.12</v>
      </c>
      <c r="J103" s="22">
        <v>8.4600000000000009</v>
      </c>
      <c r="K103" s="22">
        <v>0.78</v>
      </c>
      <c r="L103" s="22">
        <v>0.06</v>
      </c>
      <c r="M103" s="22"/>
      <c r="N103" s="22"/>
      <c r="O103" s="10">
        <f t="shared" si="11"/>
        <v>4.0613999999999999</v>
      </c>
      <c r="P103" s="10">
        <f t="shared" si="12"/>
        <v>3.9447999999999999</v>
      </c>
      <c r="Q103" s="10">
        <f t="shared" si="14"/>
        <v>1.0295578990062868</v>
      </c>
    </row>
    <row r="104" spans="1:17" ht="15.75" x14ac:dyDescent="0.25">
      <c r="A104" s="13"/>
      <c r="B104" s="14" t="s">
        <v>136</v>
      </c>
      <c r="C104" s="13" t="s">
        <v>156</v>
      </c>
      <c r="D104" s="10">
        <v>1.9158999999999999</v>
      </c>
      <c r="E104" s="10">
        <v>1.9494</v>
      </c>
      <c r="F104" s="8">
        <v>2.1114999999999999</v>
      </c>
      <c r="G104" s="10">
        <v>1.9446000000000001</v>
      </c>
      <c r="H104" s="8">
        <f t="shared" si="10"/>
        <v>1.9692333333333332</v>
      </c>
      <c r="I104" s="22"/>
      <c r="J104" s="22">
        <v>8.2170000000000005</v>
      </c>
      <c r="K104" s="22">
        <v>4.2000000000000003E-2</v>
      </c>
      <c r="L104" s="22">
        <v>8.6999999999999994E-2</v>
      </c>
      <c r="M104" s="22">
        <v>0.63</v>
      </c>
      <c r="N104" s="22"/>
      <c r="O104" s="10">
        <f t="shared" si="11"/>
        <v>4.0274000000000001</v>
      </c>
      <c r="P104" s="10">
        <f t="shared" si="12"/>
        <v>3.8940000000000001</v>
      </c>
      <c r="Q104" s="10">
        <f t="shared" si="14"/>
        <v>1.0342578325629173</v>
      </c>
    </row>
    <row r="105" spans="1:17" ht="15.75" x14ac:dyDescent="0.25">
      <c r="A105" s="13" t="s">
        <v>19</v>
      </c>
      <c r="B105" s="14" t="s">
        <v>136</v>
      </c>
      <c r="C105" s="13" t="s">
        <v>12</v>
      </c>
      <c r="D105" s="10">
        <v>1.9408000000000001</v>
      </c>
      <c r="E105" s="10">
        <v>1.9956</v>
      </c>
      <c r="F105" s="8">
        <v>2.1215999999999999</v>
      </c>
      <c r="G105" s="10">
        <v>1.9849000000000001</v>
      </c>
      <c r="H105" s="8">
        <f t="shared" si="10"/>
        <v>2.0038999999999998</v>
      </c>
      <c r="I105" s="22">
        <v>2.2080000000000002</v>
      </c>
      <c r="J105" s="22">
        <v>6.2130000000000001</v>
      </c>
      <c r="K105" s="22">
        <v>0.54</v>
      </c>
      <c r="L105" s="22"/>
      <c r="M105" s="22"/>
      <c r="N105" s="22"/>
      <c r="O105" s="10">
        <f t="shared" si="11"/>
        <v>4.0624000000000002</v>
      </c>
      <c r="P105" s="10">
        <f t="shared" si="12"/>
        <v>3.9805000000000001</v>
      </c>
      <c r="Q105" s="10">
        <f t="shared" si="14"/>
        <v>1.0205753046099737</v>
      </c>
    </row>
    <row r="106" spans="1:17" ht="15.75" x14ac:dyDescent="0.25">
      <c r="A106" s="13" t="s">
        <v>20</v>
      </c>
      <c r="B106" s="14" t="s">
        <v>136</v>
      </c>
      <c r="C106" s="13" t="s">
        <v>162</v>
      </c>
      <c r="D106" s="10">
        <v>1.9977</v>
      </c>
      <c r="E106" s="10">
        <v>1.9748000000000001</v>
      </c>
      <c r="F106" s="8">
        <v>2.1276000000000002</v>
      </c>
      <c r="G106" s="10">
        <v>2.0125000000000002</v>
      </c>
      <c r="H106" s="8">
        <f t="shared" si="10"/>
        <v>2.0166499999999998</v>
      </c>
      <c r="I106" s="22">
        <v>0.61199999999999999</v>
      </c>
      <c r="J106" s="22">
        <v>6.9809999999999999</v>
      </c>
      <c r="K106" s="22">
        <v>1.365</v>
      </c>
      <c r="L106" s="22">
        <v>5.3999999999999999E-2</v>
      </c>
      <c r="M106" s="22"/>
      <c r="N106" s="22"/>
      <c r="O106" s="10">
        <f t="shared" si="11"/>
        <v>4.1253000000000002</v>
      </c>
      <c r="P106" s="10">
        <f t="shared" si="12"/>
        <v>3.9873000000000003</v>
      </c>
      <c r="Q106" s="10">
        <f t="shared" si="14"/>
        <v>1.0346098863892859</v>
      </c>
    </row>
    <row r="107" spans="1:17" ht="15.75" x14ac:dyDescent="0.25">
      <c r="A107" s="13" t="s">
        <v>157</v>
      </c>
      <c r="B107" s="14" t="s">
        <v>136</v>
      </c>
      <c r="C107" s="13" t="s">
        <v>163</v>
      </c>
      <c r="D107" s="10">
        <v>2.0175999999999998</v>
      </c>
      <c r="E107" s="10">
        <v>1.9975000000000001</v>
      </c>
      <c r="F107" s="8">
        <v>2.1524000000000001</v>
      </c>
      <c r="G107" s="10">
        <v>2.0249000000000001</v>
      </c>
      <c r="H107" s="8">
        <f t="shared" si="10"/>
        <v>2.0358000000000005</v>
      </c>
      <c r="I107" s="22">
        <v>0.90600000000000003</v>
      </c>
      <c r="J107" s="22">
        <v>6.39</v>
      </c>
      <c r="K107" s="22">
        <v>1.665</v>
      </c>
      <c r="L107" s="22">
        <v>2.4E-2</v>
      </c>
      <c r="M107" s="22">
        <v>6.0000000000000001E-3</v>
      </c>
      <c r="N107" s="22"/>
      <c r="O107" s="10">
        <f t="shared" si="11"/>
        <v>4.17</v>
      </c>
      <c r="P107" s="10">
        <f t="shared" si="12"/>
        <v>4.0224000000000002</v>
      </c>
      <c r="Q107" s="10">
        <f t="shared" si="14"/>
        <v>1.0366945107398566</v>
      </c>
    </row>
    <row r="108" spans="1:17" ht="15.75" x14ac:dyDescent="0.25">
      <c r="A108" s="28" t="s">
        <v>152</v>
      </c>
      <c r="B108" s="32" t="s">
        <v>136</v>
      </c>
      <c r="C108" s="28" t="s">
        <v>153</v>
      </c>
      <c r="D108" s="18">
        <v>2.0251000000000001</v>
      </c>
      <c r="E108" s="18">
        <v>1.9813000000000001</v>
      </c>
      <c r="F108" s="17">
        <v>2.1522000000000001</v>
      </c>
      <c r="G108" s="18">
        <v>2.0274999999999999</v>
      </c>
      <c r="H108" s="17">
        <f t="shared" si="10"/>
        <v>2.0324833333333334</v>
      </c>
      <c r="I108" s="31"/>
      <c r="J108" s="31">
        <v>7.68</v>
      </c>
      <c r="K108" s="31">
        <v>0.06</v>
      </c>
      <c r="L108" s="31">
        <v>0.93</v>
      </c>
      <c r="M108" s="31">
        <v>0.54</v>
      </c>
      <c r="N108" s="31"/>
      <c r="O108" s="18">
        <f t="shared" si="11"/>
        <v>4.1773000000000007</v>
      </c>
      <c r="P108" s="18">
        <f t="shared" si="12"/>
        <v>4.0087999999999999</v>
      </c>
      <c r="Q108" s="18">
        <f t="shared" si="14"/>
        <v>1.0420325284374379</v>
      </c>
    </row>
  </sheetData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workbookViewId="0">
      <pane xSplit="3" ySplit="1" topLeftCell="D2" activePane="bottomRight" state="frozen"/>
      <selection activeCell="R64" sqref="R64"/>
      <selection pane="topRight" activeCell="R64" sqref="R64"/>
      <selection pane="bottomLeft" activeCell="R64" sqref="R64"/>
      <selection pane="bottomRight" activeCell="C1" sqref="C1:C108"/>
    </sheetView>
  </sheetViews>
  <sheetFormatPr defaultRowHeight="15" x14ac:dyDescent="0.25"/>
  <cols>
    <col min="1" max="1" width="16.28515625" bestFit="1" customWidth="1"/>
    <col min="2" max="2" width="14.42578125" bestFit="1" customWidth="1"/>
    <col min="3" max="3" width="22.85546875" bestFit="1" customWidth="1"/>
    <col min="4" max="6" width="7.28515625" bestFit="1" customWidth="1"/>
    <col min="7" max="7" width="7.5703125" bestFit="1" customWidth="1"/>
    <col min="8" max="8" width="7.28515625" bestFit="1" customWidth="1"/>
    <col min="9" max="9" width="7.5703125" bestFit="1" customWidth="1"/>
    <col min="10" max="10" width="9.140625" bestFit="1" customWidth="1"/>
    <col min="11" max="11" width="11.140625" bestFit="1" customWidth="1"/>
    <col min="12" max="12" width="9.85546875" bestFit="1" customWidth="1"/>
    <col min="13" max="13" width="10.7109375" bestFit="1" customWidth="1"/>
    <col min="14" max="15" width="6.140625" bestFit="1" customWidth="1"/>
    <col min="16" max="18" width="8" bestFit="1" customWidth="1"/>
    <col min="19" max="21" width="11.28515625" customWidth="1"/>
  </cols>
  <sheetData>
    <row r="1" spans="1:21" s="2" customFormat="1" ht="30" customHeight="1" x14ac:dyDescent="0.25">
      <c r="A1" s="20" t="s">
        <v>0</v>
      </c>
      <c r="B1" s="20" t="s">
        <v>171</v>
      </c>
      <c r="C1" s="24" t="s">
        <v>1</v>
      </c>
      <c r="D1" s="21" t="s">
        <v>63</v>
      </c>
      <c r="E1" s="21" t="s">
        <v>58</v>
      </c>
      <c r="F1" s="21" t="s">
        <v>60</v>
      </c>
      <c r="G1" s="21" t="s">
        <v>62</v>
      </c>
      <c r="H1" s="21" t="s">
        <v>59</v>
      </c>
      <c r="I1" s="21" t="s">
        <v>61</v>
      </c>
      <c r="J1" s="5" t="s">
        <v>161</v>
      </c>
      <c r="K1" s="5" t="s">
        <v>173</v>
      </c>
      <c r="L1" s="5" t="s">
        <v>174</v>
      </c>
      <c r="M1" s="5" t="s">
        <v>175</v>
      </c>
      <c r="N1" s="5" t="s">
        <v>132</v>
      </c>
      <c r="O1" s="5" t="s">
        <v>133</v>
      </c>
      <c r="P1" s="5" t="s">
        <v>158</v>
      </c>
      <c r="Q1" s="5" t="s">
        <v>159</v>
      </c>
      <c r="R1" s="5" t="s">
        <v>160</v>
      </c>
      <c r="S1" s="33" t="s">
        <v>181</v>
      </c>
      <c r="T1" s="33" t="s">
        <v>182</v>
      </c>
      <c r="U1" s="33" t="s">
        <v>183</v>
      </c>
    </row>
    <row r="2" spans="1:21" s="2" customFormat="1" ht="15.75" x14ac:dyDescent="0.25">
      <c r="A2" s="3" t="s">
        <v>2</v>
      </c>
      <c r="B2" s="3" t="s">
        <v>170</v>
      </c>
      <c r="C2" s="4" t="s">
        <v>172</v>
      </c>
      <c r="D2" s="11">
        <v>1.9888999999999999</v>
      </c>
      <c r="E2" s="8">
        <v>1.8863000000000001</v>
      </c>
      <c r="F2" s="8">
        <v>1.8984000000000001</v>
      </c>
      <c r="G2" s="11">
        <v>1.9532</v>
      </c>
      <c r="H2" s="8">
        <v>1.8922000000000001</v>
      </c>
      <c r="I2" s="11">
        <v>1.921</v>
      </c>
      <c r="J2" s="10">
        <f t="shared" ref="J2:J33" si="0">AVERAGE(D2:I2)</f>
        <v>1.9233333333333331</v>
      </c>
      <c r="K2" s="9">
        <v>2.169382542429235</v>
      </c>
      <c r="L2" s="9">
        <v>6.4738920287214503</v>
      </c>
      <c r="M2" s="9">
        <v>0.17199999999999999</v>
      </c>
      <c r="N2" s="9"/>
      <c r="O2" s="9"/>
      <c r="P2" s="10">
        <f t="shared" ref="P2:P33" si="1">D2+G2</f>
        <v>3.9420999999999999</v>
      </c>
      <c r="Q2" s="10">
        <f t="shared" ref="Q2:Q33" si="2">E2+F2</f>
        <v>3.7847</v>
      </c>
      <c r="R2" s="10">
        <f t="shared" ref="R2:R33" si="3">H2+I2</f>
        <v>3.8132000000000001</v>
      </c>
      <c r="S2" s="10">
        <f t="shared" ref="S2:S33" si="4">P2/Q2</f>
        <v>1.041588501070098</v>
      </c>
      <c r="T2" s="10">
        <f t="shared" ref="T2:T33" si="5">P2/R2</f>
        <v>1.0338036294975348</v>
      </c>
      <c r="U2" s="10">
        <f t="shared" ref="U2:U33" si="6">Q2/R2</f>
        <v>0.99252596244623936</v>
      </c>
    </row>
    <row r="3" spans="1:21" s="2" customFormat="1" ht="15.75" x14ac:dyDescent="0.25">
      <c r="A3" s="3" t="s">
        <v>3</v>
      </c>
      <c r="B3" s="3" t="s">
        <v>170</v>
      </c>
      <c r="C3" s="4" t="s">
        <v>4</v>
      </c>
      <c r="D3" s="11">
        <v>1.9814000000000001</v>
      </c>
      <c r="E3" s="8">
        <v>1.8614999999999999</v>
      </c>
      <c r="F3" s="8">
        <v>1.8804000000000001</v>
      </c>
      <c r="G3" s="11">
        <v>1.9589000000000001</v>
      </c>
      <c r="H3" s="8">
        <v>1.8856999999999999</v>
      </c>
      <c r="I3" s="11">
        <v>1.9263999999999999</v>
      </c>
      <c r="J3" s="10">
        <f t="shared" si="0"/>
        <v>1.9157166666666665</v>
      </c>
      <c r="K3" s="9">
        <v>0.19</v>
      </c>
      <c r="L3" s="9">
        <v>6.74</v>
      </c>
      <c r="M3" s="9">
        <v>1.88</v>
      </c>
      <c r="N3" s="9"/>
      <c r="O3" s="9"/>
      <c r="P3" s="10">
        <f t="shared" si="1"/>
        <v>3.9403000000000001</v>
      </c>
      <c r="Q3" s="10">
        <f t="shared" si="2"/>
        <v>3.7419000000000002</v>
      </c>
      <c r="R3" s="10">
        <f t="shared" si="3"/>
        <v>3.8121</v>
      </c>
      <c r="S3" s="10">
        <f t="shared" si="4"/>
        <v>1.053021192442342</v>
      </c>
      <c r="T3" s="10">
        <f t="shared" si="5"/>
        <v>1.0336297578762361</v>
      </c>
      <c r="U3" s="10">
        <f t="shared" si="6"/>
        <v>0.98158495317541516</v>
      </c>
    </row>
    <row r="4" spans="1:21" s="2" customFormat="1" ht="15.75" x14ac:dyDescent="0.25">
      <c r="A4" s="3" t="s">
        <v>5</v>
      </c>
      <c r="B4" s="3" t="s">
        <v>170</v>
      </c>
      <c r="C4" s="4" t="s">
        <v>4</v>
      </c>
      <c r="D4" s="11">
        <v>1.9890000000000001</v>
      </c>
      <c r="E4" s="8">
        <v>1.869</v>
      </c>
      <c r="F4" s="8">
        <v>1.8759999999999999</v>
      </c>
      <c r="G4" s="11">
        <v>1.925</v>
      </c>
      <c r="H4" s="8">
        <v>1.889</v>
      </c>
      <c r="I4" s="11">
        <v>1.9179999999999999</v>
      </c>
      <c r="J4" s="10">
        <f t="shared" si="0"/>
        <v>1.9109999999999998</v>
      </c>
      <c r="K4" s="9">
        <v>0.57199999999999995</v>
      </c>
      <c r="L4" s="9">
        <v>7.3129999999999997</v>
      </c>
      <c r="M4" s="9">
        <v>1.1080000000000001</v>
      </c>
      <c r="N4" s="9"/>
      <c r="O4" s="9"/>
      <c r="P4" s="10">
        <f t="shared" si="1"/>
        <v>3.9140000000000001</v>
      </c>
      <c r="Q4" s="10">
        <f t="shared" si="2"/>
        <v>3.7450000000000001</v>
      </c>
      <c r="R4" s="10">
        <f t="shared" si="3"/>
        <v>3.8069999999999999</v>
      </c>
      <c r="S4" s="10">
        <f t="shared" si="4"/>
        <v>1.0451268357810415</v>
      </c>
      <c r="T4" s="10">
        <f t="shared" si="5"/>
        <v>1.0281061203047019</v>
      </c>
      <c r="U4" s="10">
        <f t="shared" si="6"/>
        <v>0.98371421066456533</v>
      </c>
    </row>
    <row r="5" spans="1:21" s="2" customFormat="1" ht="15.75" x14ac:dyDescent="0.25">
      <c r="A5" s="3" t="s">
        <v>6</v>
      </c>
      <c r="B5" s="3" t="s">
        <v>170</v>
      </c>
      <c r="C5" s="4" t="s">
        <v>7</v>
      </c>
      <c r="D5" s="11">
        <v>1.9901</v>
      </c>
      <c r="E5" s="11">
        <v>1.893</v>
      </c>
      <c r="F5" s="11">
        <v>1.9064000000000001</v>
      </c>
      <c r="G5" s="11">
        <v>1.9577</v>
      </c>
      <c r="H5" s="11">
        <v>1.8958999999999999</v>
      </c>
      <c r="I5" s="11">
        <v>1.929</v>
      </c>
      <c r="J5" s="10">
        <f t="shared" si="0"/>
        <v>1.9286833333333335</v>
      </c>
      <c r="K5" s="9">
        <v>2.4300000000000002</v>
      </c>
      <c r="L5" s="9">
        <v>6.29</v>
      </c>
      <c r="M5" s="9">
        <v>0.12</v>
      </c>
      <c r="N5" s="9"/>
      <c r="O5" s="9"/>
      <c r="P5" s="10">
        <f t="shared" si="1"/>
        <v>3.9478</v>
      </c>
      <c r="Q5" s="10">
        <f t="shared" si="2"/>
        <v>3.7994000000000003</v>
      </c>
      <c r="R5" s="10">
        <f t="shared" si="3"/>
        <v>3.8249</v>
      </c>
      <c r="S5" s="10">
        <f t="shared" si="4"/>
        <v>1.0390587987576985</v>
      </c>
      <c r="T5" s="10">
        <f t="shared" si="5"/>
        <v>1.0321315589950064</v>
      </c>
      <c r="U5" s="10">
        <f t="shared" si="6"/>
        <v>0.99333315903683761</v>
      </c>
    </row>
    <row r="6" spans="1:21" s="2" customFormat="1" ht="15.75" x14ac:dyDescent="0.25">
      <c r="A6" s="3" t="s">
        <v>8</v>
      </c>
      <c r="B6" s="3" t="s">
        <v>170</v>
      </c>
      <c r="C6" s="4" t="s">
        <v>7</v>
      </c>
      <c r="D6" s="11">
        <v>1.9843999999999999</v>
      </c>
      <c r="E6" s="11">
        <v>1.8819999999999999</v>
      </c>
      <c r="F6" s="11">
        <v>1.9019999999999999</v>
      </c>
      <c r="G6" s="11">
        <v>1.9593</v>
      </c>
      <c r="H6" s="11">
        <v>1.8919999999999999</v>
      </c>
      <c r="I6" s="11">
        <v>1.927</v>
      </c>
      <c r="J6" s="10">
        <f t="shared" si="0"/>
        <v>1.92445</v>
      </c>
      <c r="K6" s="9">
        <v>2.58</v>
      </c>
      <c r="L6" s="9">
        <v>6.05</v>
      </c>
      <c r="M6" s="9">
        <v>0.2</v>
      </c>
      <c r="N6" s="9"/>
      <c r="O6" s="9"/>
      <c r="P6" s="10">
        <f t="shared" si="1"/>
        <v>3.9436999999999998</v>
      </c>
      <c r="Q6" s="10">
        <f t="shared" si="2"/>
        <v>3.7839999999999998</v>
      </c>
      <c r="R6" s="10">
        <f t="shared" si="3"/>
        <v>3.819</v>
      </c>
      <c r="S6" s="10">
        <f t="shared" si="4"/>
        <v>1.0422040169133193</v>
      </c>
      <c r="T6" s="10">
        <f t="shared" si="5"/>
        <v>1.0326525268394868</v>
      </c>
      <c r="U6" s="10">
        <f t="shared" si="6"/>
        <v>0.99083529719821939</v>
      </c>
    </row>
    <row r="7" spans="1:21" s="2" customFormat="1" ht="15.75" x14ac:dyDescent="0.25">
      <c r="A7" s="3" t="s">
        <v>9</v>
      </c>
      <c r="B7" s="3" t="s">
        <v>170</v>
      </c>
      <c r="C7" s="4" t="s">
        <v>7</v>
      </c>
      <c r="D7" s="11">
        <v>1.9829000000000001</v>
      </c>
      <c r="E7" s="11">
        <v>1.8797999999999999</v>
      </c>
      <c r="F7" s="11">
        <v>1.8980999999999999</v>
      </c>
      <c r="G7" s="11">
        <v>1.9574</v>
      </c>
      <c r="H7" s="11">
        <v>1.8900999999999999</v>
      </c>
      <c r="I7" s="11">
        <v>1.9232</v>
      </c>
      <c r="J7" s="10">
        <f t="shared" si="0"/>
        <v>1.9219166666666665</v>
      </c>
      <c r="K7" s="9">
        <v>1.9450000000000001</v>
      </c>
      <c r="L7" s="9">
        <v>6.32</v>
      </c>
      <c r="M7" s="9">
        <v>0.36</v>
      </c>
      <c r="N7" s="9"/>
      <c r="O7" s="9"/>
      <c r="P7" s="10">
        <f t="shared" si="1"/>
        <v>3.9403000000000001</v>
      </c>
      <c r="Q7" s="10">
        <f t="shared" si="2"/>
        <v>3.7778999999999998</v>
      </c>
      <c r="R7" s="10">
        <f t="shared" si="3"/>
        <v>3.8132999999999999</v>
      </c>
      <c r="S7" s="10">
        <f t="shared" si="4"/>
        <v>1.0429868445432648</v>
      </c>
      <c r="T7" s="10">
        <f t="shared" si="5"/>
        <v>1.0333044869273333</v>
      </c>
      <c r="U7" s="10">
        <f t="shared" si="6"/>
        <v>0.99071670206907403</v>
      </c>
    </row>
    <row r="8" spans="1:21" s="2" customFormat="1" ht="15.75" x14ac:dyDescent="0.25">
      <c r="A8" s="3" t="s">
        <v>10</v>
      </c>
      <c r="B8" s="3" t="s">
        <v>170</v>
      </c>
      <c r="C8" s="4" t="s">
        <v>7</v>
      </c>
      <c r="D8" s="11">
        <v>1.9904999999999999</v>
      </c>
      <c r="E8" s="11">
        <v>1.8940999999999999</v>
      </c>
      <c r="F8" s="11">
        <v>1.9060999999999999</v>
      </c>
      <c r="G8" s="11">
        <v>1.9585999999999999</v>
      </c>
      <c r="H8" s="11">
        <v>1.8957999999999999</v>
      </c>
      <c r="I8" s="11">
        <v>1.9302999999999999</v>
      </c>
      <c r="J8" s="10">
        <f t="shared" si="0"/>
        <v>1.9292333333333331</v>
      </c>
      <c r="K8" s="9">
        <v>2.37</v>
      </c>
      <c r="L8" s="9">
        <v>6.23</v>
      </c>
      <c r="M8" s="9">
        <v>0.36</v>
      </c>
      <c r="N8" s="9"/>
      <c r="O8" s="9"/>
      <c r="P8" s="10">
        <f t="shared" si="1"/>
        <v>3.9490999999999996</v>
      </c>
      <c r="Q8" s="10">
        <f t="shared" si="2"/>
        <v>3.8001999999999998</v>
      </c>
      <c r="R8" s="10">
        <f t="shared" si="3"/>
        <v>3.8260999999999998</v>
      </c>
      <c r="S8" s="10">
        <f t="shared" si="4"/>
        <v>1.0391821483079837</v>
      </c>
      <c r="T8" s="10">
        <f t="shared" si="5"/>
        <v>1.032147617678576</v>
      </c>
      <c r="U8" s="10">
        <f t="shared" si="6"/>
        <v>0.99323070489532417</v>
      </c>
    </row>
    <row r="9" spans="1:21" s="2" customFormat="1" ht="15.75" x14ac:dyDescent="0.25">
      <c r="A9" s="3" t="s">
        <v>11</v>
      </c>
      <c r="B9" s="3" t="s">
        <v>170</v>
      </c>
      <c r="C9" s="4" t="s">
        <v>12</v>
      </c>
      <c r="D9" s="8">
        <v>1.9990000000000001</v>
      </c>
      <c r="E9" s="8">
        <v>1.9094</v>
      </c>
      <c r="F9" s="11">
        <v>1.9127000000000001</v>
      </c>
      <c r="G9" s="11">
        <v>1.9644999999999999</v>
      </c>
      <c r="H9" s="11">
        <v>1.9026000000000001</v>
      </c>
      <c r="I9" s="8">
        <v>1.9336</v>
      </c>
      <c r="J9" s="10">
        <f t="shared" si="0"/>
        <v>1.9369666666666667</v>
      </c>
      <c r="K9" s="9">
        <v>2.56</v>
      </c>
      <c r="L9" s="9">
        <v>5.36</v>
      </c>
      <c r="M9" s="9">
        <v>1E-3</v>
      </c>
      <c r="N9" s="9"/>
      <c r="O9" s="9"/>
      <c r="P9" s="10">
        <f t="shared" si="1"/>
        <v>3.9634999999999998</v>
      </c>
      <c r="Q9" s="10">
        <f t="shared" si="2"/>
        <v>3.8220999999999998</v>
      </c>
      <c r="R9" s="10">
        <f t="shared" si="3"/>
        <v>3.8361999999999998</v>
      </c>
      <c r="S9" s="10">
        <f t="shared" si="4"/>
        <v>1.0369953690379634</v>
      </c>
      <c r="T9" s="10">
        <f t="shared" si="5"/>
        <v>1.0331838798811324</v>
      </c>
      <c r="U9" s="10">
        <f t="shared" si="6"/>
        <v>0.99632448777436</v>
      </c>
    </row>
    <row r="10" spans="1:21" s="2" customFormat="1" ht="15.75" x14ac:dyDescent="0.25">
      <c r="A10" s="3" t="s">
        <v>13</v>
      </c>
      <c r="B10" s="3" t="s">
        <v>170</v>
      </c>
      <c r="C10" s="4" t="s">
        <v>12</v>
      </c>
      <c r="D10" s="8">
        <v>1.9967999999999999</v>
      </c>
      <c r="E10" s="8">
        <v>1.9074</v>
      </c>
      <c r="F10" s="11">
        <v>1.9126000000000001</v>
      </c>
      <c r="G10" s="11">
        <v>1.9634</v>
      </c>
      <c r="H10" s="11">
        <v>1.9019999999999999</v>
      </c>
      <c r="I10" s="8">
        <v>1.9330000000000001</v>
      </c>
      <c r="J10" s="10">
        <f t="shared" si="0"/>
        <v>1.9358666666666666</v>
      </c>
      <c r="K10" s="9">
        <v>2.7</v>
      </c>
      <c r="L10" s="9">
        <v>5.66</v>
      </c>
      <c r="M10" s="9">
        <v>2E-3</v>
      </c>
      <c r="N10" s="9"/>
      <c r="O10" s="9"/>
      <c r="P10" s="10">
        <f t="shared" si="1"/>
        <v>3.9601999999999999</v>
      </c>
      <c r="Q10" s="10">
        <f t="shared" si="2"/>
        <v>3.8200000000000003</v>
      </c>
      <c r="R10" s="10">
        <f t="shared" si="3"/>
        <v>3.835</v>
      </c>
      <c r="S10" s="10">
        <f t="shared" si="4"/>
        <v>1.0367015706806282</v>
      </c>
      <c r="T10" s="10">
        <f t="shared" si="5"/>
        <v>1.0326466753585397</v>
      </c>
      <c r="U10" s="10">
        <f t="shared" si="6"/>
        <v>0.99608865710560635</v>
      </c>
    </row>
    <row r="11" spans="1:21" s="2" customFormat="1" ht="15.75" x14ac:dyDescent="0.25">
      <c r="A11" s="3" t="s">
        <v>14</v>
      </c>
      <c r="B11" s="3" t="s">
        <v>170</v>
      </c>
      <c r="C11" s="4" t="s">
        <v>12</v>
      </c>
      <c r="D11" s="8">
        <v>1.99</v>
      </c>
      <c r="E11" s="8">
        <v>1.8976999999999999</v>
      </c>
      <c r="F11" s="11">
        <v>1.9041999999999999</v>
      </c>
      <c r="G11" s="11">
        <v>1.9604999999999999</v>
      </c>
      <c r="H11" s="11">
        <v>1.8983000000000001</v>
      </c>
      <c r="I11" s="8">
        <v>1.931</v>
      </c>
      <c r="J11" s="10">
        <f t="shared" si="0"/>
        <v>1.9302833333333336</v>
      </c>
      <c r="K11" s="9">
        <v>2.0499999999999998</v>
      </c>
      <c r="L11" s="9">
        <v>6.31</v>
      </c>
      <c r="M11" s="9">
        <v>0.52</v>
      </c>
      <c r="N11" s="9"/>
      <c r="O11" s="9"/>
      <c r="P11" s="10">
        <f t="shared" si="1"/>
        <v>3.9504999999999999</v>
      </c>
      <c r="Q11" s="10">
        <f t="shared" si="2"/>
        <v>3.8018999999999998</v>
      </c>
      <c r="R11" s="10">
        <f t="shared" si="3"/>
        <v>3.8292999999999999</v>
      </c>
      <c r="S11" s="10">
        <f t="shared" si="4"/>
        <v>1.0390857202977459</v>
      </c>
      <c r="T11" s="10">
        <f t="shared" si="5"/>
        <v>1.0316506933382079</v>
      </c>
      <c r="U11" s="10">
        <f t="shared" si="6"/>
        <v>0.9928446452354216</v>
      </c>
    </row>
    <row r="12" spans="1:21" s="2" customFormat="1" ht="15.75" x14ac:dyDescent="0.25">
      <c r="A12" s="3" t="s">
        <v>15</v>
      </c>
      <c r="B12" s="3" t="s">
        <v>170</v>
      </c>
      <c r="C12" s="4" t="s">
        <v>12</v>
      </c>
      <c r="D12" s="8">
        <v>1.9908999999999999</v>
      </c>
      <c r="E12" s="8">
        <v>1.897</v>
      </c>
      <c r="F12" s="11">
        <v>1.9037999999999999</v>
      </c>
      <c r="G12" s="11">
        <v>1.958</v>
      </c>
      <c r="H12" s="11">
        <v>1.8986000000000001</v>
      </c>
      <c r="I12" s="8">
        <v>1.9291</v>
      </c>
      <c r="J12" s="10">
        <f t="shared" si="0"/>
        <v>1.9295666666666669</v>
      </c>
      <c r="K12" s="9">
        <v>2.0699999999999998</v>
      </c>
      <c r="L12" s="9">
        <v>6.32</v>
      </c>
      <c r="M12" s="9">
        <v>0.49</v>
      </c>
      <c r="N12" s="9"/>
      <c r="O12" s="9"/>
      <c r="P12" s="10">
        <f t="shared" si="1"/>
        <v>3.9489000000000001</v>
      </c>
      <c r="Q12" s="10">
        <f t="shared" si="2"/>
        <v>3.8007999999999997</v>
      </c>
      <c r="R12" s="10">
        <f t="shared" si="3"/>
        <v>3.8277000000000001</v>
      </c>
      <c r="S12" s="10">
        <f t="shared" si="4"/>
        <v>1.0389654809513786</v>
      </c>
      <c r="T12" s="10">
        <f t="shared" si="5"/>
        <v>1.0316639235049769</v>
      </c>
      <c r="U12" s="10">
        <f t="shared" si="6"/>
        <v>0.99297228100425838</v>
      </c>
    </row>
    <row r="13" spans="1:21" s="2" customFormat="1" ht="15.75" x14ac:dyDescent="0.25">
      <c r="A13" s="3" t="s">
        <v>16</v>
      </c>
      <c r="B13" s="3" t="s">
        <v>170</v>
      </c>
      <c r="C13" s="4" t="s">
        <v>12</v>
      </c>
      <c r="D13" s="8">
        <v>1.9870000000000001</v>
      </c>
      <c r="E13" s="8">
        <v>1.8839999999999999</v>
      </c>
      <c r="F13" s="11">
        <v>1.8979999999999999</v>
      </c>
      <c r="G13" s="11">
        <v>1.9610000000000001</v>
      </c>
      <c r="H13" s="11">
        <v>1.8955</v>
      </c>
      <c r="I13" s="8">
        <v>1.9278999999999999</v>
      </c>
      <c r="J13" s="10">
        <f t="shared" si="0"/>
        <v>1.9255666666666666</v>
      </c>
      <c r="K13" s="9">
        <v>2.02</v>
      </c>
      <c r="L13" s="9">
        <v>6.15</v>
      </c>
      <c r="M13" s="9">
        <v>0.56999999999999995</v>
      </c>
      <c r="N13" s="9"/>
      <c r="O13" s="9"/>
      <c r="P13" s="10">
        <f t="shared" si="1"/>
        <v>3.9480000000000004</v>
      </c>
      <c r="Q13" s="10">
        <f t="shared" si="2"/>
        <v>3.782</v>
      </c>
      <c r="R13" s="10">
        <f t="shared" si="3"/>
        <v>3.8233999999999999</v>
      </c>
      <c r="S13" s="10">
        <f t="shared" si="4"/>
        <v>1.0438921205711265</v>
      </c>
      <c r="T13" s="10">
        <f t="shared" si="5"/>
        <v>1.0325887953130723</v>
      </c>
      <c r="U13" s="10">
        <f t="shared" si="6"/>
        <v>0.98917194120416385</v>
      </c>
    </row>
    <row r="14" spans="1:21" s="2" customFormat="1" ht="15.75" x14ac:dyDescent="0.25">
      <c r="A14" s="3" t="s">
        <v>17</v>
      </c>
      <c r="B14" s="3" t="s">
        <v>170</v>
      </c>
      <c r="C14" s="4" t="s">
        <v>12</v>
      </c>
      <c r="D14" s="8">
        <v>1.9870000000000001</v>
      </c>
      <c r="E14" s="8">
        <v>1.883</v>
      </c>
      <c r="F14" s="11">
        <v>1.8979999999999999</v>
      </c>
      <c r="G14" s="11">
        <v>1.9610000000000001</v>
      </c>
      <c r="H14" s="11">
        <v>1.8937999999999999</v>
      </c>
      <c r="I14" s="8">
        <v>1.9287000000000001</v>
      </c>
      <c r="J14" s="10">
        <f t="shared" si="0"/>
        <v>1.9252500000000001</v>
      </c>
      <c r="K14" s="9">
        <v>2.04</v>
      </c>
      <c r="L14" s="9">
        <v>6.23</v>
      </c>
      <c r="M14" s="9">
        <v>0.51</v>
      </c>
      <c r="N14" s="9"/>
      <c r="O14" s="9"/>
      <c r="P14" s="10">
        <f t="shared" si="1"/>
        <v>3.9480000000000004</v>
      </c>
      <c r="Q14" s="10">
        <f t="shared" si="2"/>
        <v>3.7809999999999997</v>
      </c>
      <c r="R14" s="10">
        <f t="shared" si="3"/>
        <v>3.8224999999999998</v>
      </c>
      <c r="S14" s="10">
        <f t="shared" si="4"/>
        <v>1.0441682094683948</v>
      </c>
      <c r="T14" s="10">
        <f t="shared" si="5"/>
        <v>1.0328319162851538</v>
      </c>
      <c r="U14" s="10">
        <f t="shared" si="6"/>
        <v>0.98914323086984957</v>
      </c>
    </row>
    <row r="15" spans="1:21" s="2" customFormat="1" ht="15.75" x14ac:dyDescent="0.25">
      <c r="A15" s="3" t="s">
        <v>18</v>
      </c>
      <c r="B15" s="3" t="s">
        <v>170</v>
      </c>
      <c r="C15" s="4" t="s">
        <v>12</v>
      </c>
      <c r="D15" s="8">
        <v>1.9926999999999999</v>
      </c>
      <c r="E15" s="8">
        <v>1.8963000000000001</v>
      </c>
      <c r="F15" s="11">
        <v>1.9036</v>
      </c>
      <c r="G15" s="11">
        <v>1.9575</v>
      </c>
      <c r="H15" s="11">
        <v>1.8989</v>
      </c>
      <c r="I15" s="8">
        <v>1.9267000000000001</v>
      </c>
      <c r="J15" s="10">
        <f t="shared" si="0"/>
        <v>1.9292833333333332</v>
      </c>
      <c r="K15" s="9">
        <v>2.11</v>
      </c>
      <c r="L15" s="9">
        <v>6.5</v>
      </c>
      <c r="M15" s="9">
        <v>0.31</v>
      </c>
      <c r="N15" s="9"/>
      <c r="O15" s="9"/>
      <c r="P15" s="10">
        <f t="shared" si="1"/>
        <v>3.9501999999999997</v>
      </c>
      <c r="Q15" s="10">
        <f t="shared" si="2"/>
        <v>3.7999000000000001</v>
      </c>
      <c r="R15" s="10">
        <f t="shared" si="3"/>
        <v>3.8256000000000001</v>
      </c>
      <c r="S15" s="10">
        <f t="shared" si="4"/>
        <v>1.0395536724650647</v>
      </c>
      <c r="T15" s="10">
        <f t="shared" si="5"/>
        <v>1.032570054370556</v>
      </c>
      <c r="U15" s="10">
        <f t="shared" si="6"/>
        <v>0.9932820995399414</v>
      </c>
    </row>
    <row r="16" spans="1:21" s="2" customFormat="1" ht="15.75" x14ac:dyDescent="0.25">
      <c r="A16" s="3" t="s">
        <v>19</v>
      </c>
      <c r="B16" s="3" t="s">
        <v>170</v>
      </c>
      <c r="C16" s="4" t="s">
        <v>12</v>
      </c>
      <c r="D16" s="8">
        <v>1.9976</v>
      </c>
      <c r="E16" s="8">
        <v>1.9063000000000001</v>
      </c>
      <c r="F16" s="11">
        <v>1.9077999999999999</v>
      </c>
      <c r="G16" s="11">
        <v>1.9563999999999999</v>
      </c>
      <c r="H16" s="11">
        <v>1.8979999999999999</v>
      </c>
      <c r="I16" s="8">
        <v>1.9261999999999999</v>
      </c>
      <c r="J16" s="10">
        <f t="shared" si="0"/>
        <v>1.93205</v>
      </c>
      <c r="K16" s="9">
        <v>2.1800000000000002</v>
      </c>
      <c r="L16" s="9">
        <v>6.23</v>
      </c>
      <c r="M16" s="9">
        <v>0.01</v>
      </c>
      <c r="N16" s="9"/>
      <c r="O16" s="9"/>
      <c r="P16" s="10">
        <f t="shared" si="1"/>
        <v>3.9539999999999997</v>
      </c>
      <c r="Q16" s="10">
        <f t="shared" si="2"/>
        <v>3.8140999999999998</v>
      </c>
      <c r="R16" s="10">
        <f t="shared" si="3"/>
        <v>3.8241999999999998</v>
      </c>
      <c r="S16" s="10">
        <f t="shared" si="4"/>
        <v>1.0366796885241603</v>
      </c>
      <c r="T16" s="10">
        <f t="shared" si="5"/>
        <v>1.0339417394487735</v>
      </c>
      <c r="U16" s="10">
        <f t="shared" si="6"/>
        <v>0.99735892474242982</v>
      </c>
    </row>
    <row r="17" spans="1:21" s="2" customFormat="1" ht="15.75" x14ac:dyDescent="0.25">
      <c r="A17" s="3" t="s">
        <v>20</v>
      </c>
      <c r="B17" s="3" t="s">
        <v>170</v>
      </c>
      <c r="C17" s="4" t="s">
        <v>12</v>
      </c>
      <c r="D17" s="8">
        <v>1.984</v>
      </c>
      <c r="E17" s="8">
        <v>1.8764000000000001</v>
      </c>
      <c r="F17" s="11">
        <v>1.8868</v>
      </c>
      <c r="G17" s="11">
        <v>1.9548000000000001</v>
      </c>
      <c r="H17" s="11">
        <v>1.8876999999999999</v>
      </c>
      <c r="I17" s="8">
        <v>1.9206000000000001</v>
      </c>
      <c r="J17" s="10">
        <f t="shared" si="0"/>
        <v>1.9183833333333336</v>
      </c>
      <c r="K17" s="9">
        <v>0.61099999999999999</v>
      </c>
      <c r="L17" s="9">
        <v>7.11</v>
      </c>
      <c r="M17" s="9">
        <v>1.1599999999999999</v>
      </c>
      <c r="N17" s="9"/>
      <c r="O17" s="9"/>
      <c r="P17" s="10">
        <f t="shared" si="1"/>
        <v>3.9388000000000001</v>
      </c>
      <c r="Q17" s="10">
        <f t="shared" si="2"/>
        <v>3.7632000000000003</v>
      </c>
      <c r="R17" s="10">
        <f t="shared" si="3"/>
        <v>3.8083</v>
      </c>
      <c r="S17" s="10">
        <f t="shared" si="4"/>
        <v>1.0466624149659862</v>
      </c>
      <c r="T17" s="10">
        <f t="shared" si="5"/>
        <v>1.0342672583567472</v>
      </c>
      <c r="U17" s="10">
        <f t="shared" si="6"/>
        <v>0.98815744557939245</v>
      </c>
    </row>
    <row r="18" spans="1:21" s="2" customFormat="1" ht="15.75" x14ac:dyDescent="0.25">
      <c r="A18" s="3" t="s">
        <v>21</v>
      </c>
      <c r="B18" s="3" t="s">
        <v>170</v>
      </c>
      <c r="C18" s="4" t="s">
        <v>12</v>
      </c>
      <c r="D18" s="8">
        <v>1.984</v>
      </c>
      <c r="E18" s="8">
        <v>1.877</v>
      </c>
      <c r="F18" s="11">
        <v>1.893</v>
      </c>
      <c r="G18" s="11">
        <v>1.966</v>
      </c>
      <c r="H18" s="11">
        <v>1.8935</v>
      </c>
      <c r="I18" s="8">
        <v>1.9287000000000001</v>
      </c>
      <c r="J18" s="10">
        <f t="shared" si="0"/>
        <v>1.9237000000000002</v>
      </c>
      <c r="K18" s="9">
        <v>0.9</v>
      </c>
      <c r="L18" s="9">
        <v>6.1</v>
      </c>
      <c r="M18" s="9">
        <v>1.43</v>
      </c>
      <c r="N18" s="9"/>
      <c r="O18" s="9"/>
      <c r="P18" s="10">
        <f t="shared" si="1"/>
        <v>3.95</v>
      </c>
      <c r="Q18" s="10">
        <f t="shared" si="2"/>
        <v>3.77</v>
      </c>
      <c r="R18" s="10">
        <f t="shared" si="3"/>
        <v>3.8222</v>
      </c>
      <c r="S18" s="10">
        <f t="shared" si="4"/>
        <v>1.0477453580901857</v>
      </c>
      <c r="T18" s="10">
        <f t="shared" si="5"/>
        <v>1.0334362409083775</v>
      </c>
      <c r="U18" s="10">
        <f t="shared" si="6"/>
        <v>0.98634294385432475</v>
      </c>
    </row>
    <row r="19" spans="1:21" s="2" customFormat="1" ht="15.75" x14ac:dyDescent="0.25">
      <c r="A19" s="3" t="s">
        <v>22</v>
      </c>
      <c r="B19" s="3" t="s">
        <v>170</v>
      </c>
      <c r="C19" s="4" t="s">
        <v>12</v>
      </c>
      <c r="D19" s="8">
        <v>1.994</v>
      </c>
      <c r="E19" s="8">
        <v>1.895</v>
      </c>
      <c r="F19" s="11">
        <v>1.9039999999999999</v>
      </c>
      <c r="G19" s="11">
        <v>1.9610000000000001</v>
      </c>
      <c r="H19" s="11">
        <v>1.8976</v>
      </c>
      <c r="I19" s="8">
        <v>1.9286000000000001</v>
      </c>
      <c r="J19" s="10">
        <f t="shared" si="0"/>
        <v>1.9300333333333333</v>
      </c>
      <c r="K19" s="9">
        <v>2.11</v>
      </c>
      <c r="L19" s="9">
        <v>6.08</v>
      </c>
      <c r="M19" s="9">
        <v>0.44</v>
      </c>
      <c r="N19" s="9"/>
      <c r="O19" s="9"/>
      <c r="P19" s="10">
        <f t="shared" si="1"/>
        <v>3.9550000000000001</v>
      </c>
      <c r="Q19" s="10">
        <f t="shared" si="2"/>
        <v>3.7989999999999999</v>
      </c>
      <c r="R19" s="10">
        <f t="shared" si="3"/>
        <v>3.8262</v>
      </c>
      <c r="S19" s="10">
        <f t="shared" si="4"/>
        <v>1.0410634377467756</v>
      </c>
      <c r="T19" s="10">
        <f t="shared" si="5"/>
        <v>1.0336626417855836</v>
      </c>
      <c r="U19" s="10">
        <f t="shared" si="6"/>
        <v>0.99289111912602579</v>
      </c>
    </row>
    <row r="20" spans="1:21" s="2" customFormat="1" ht="15.75" x14ac:dyDescent="0.25">
      <c r="A20" s="3" t="s">
        <v>23</v>
      </c>
      <c r="B20" s="3" t="s">
        <v>170</v>
      </c>
      <c r="C20" s="4" t="s">
        <v>12</v>
      </c>
      <c r="D20" s="8">
        <v>1.998</v>
      </c>
      <c r="E20" s="8">
        <v>1.91</v>
      </c>
      <c r="F20" s="11">
        <v>1.917</v>
      </c>
      <c r="G20" s="11">
        <v>1.9670000000000001</v>
      </c>
      <c r="H20" s="11">
        <v>1.905</v>
      </c>
      <c r="I20" s="8">
        <v>1.9350000000000001</v>
      </c>
      <c r="J20" s="10">
        <f t="shared" si="0"/>
        <v>1.9386666666666665</v>
      </c>
      <c r="K20" s="9">
        <v>2.8</v>
      </c>
      <c r="L20" s="9">
        <v>5.23</v>
      </c>
      <c r="M20" s="9">
        <v>7.0000000000000001E-3</v>
      </c>
      <c r="N20" s="9"/>
      <c r="O20" s="9"/>
      <c r="P20" s="10">
        <f t="shared" si="1"/>
        <v>3.9649999999999999</v>
      </c>
      <c r="Q20" s="10">
        <f t="shared" si="2"/>
        <v>3.827</v>
      </c>
      <c r="R20" s="10">
        <f t="shared" si="3"/>
        <v>3.84</v>
      </c>
      <c r="S20" s="10">
        <f t="shared" si="4"/>
        <v>1.0360595766919258</v>
      </c>
      <c r="T20" s="10">
        <f t="shared" si="5"/>
        <v>1.0325520833333333</v>
      </c>
      <c r="U20" s="10">
        <f t="shared" si="6"/>
        <v>0.9966145833333333</v>
      </c>
    </row>
    <row r="21" spans="1:21" s="2" customFormat="1" ht="15.75" x14ac:dyDescent="0.25">
      <c r="A21" s="3" t="s">
        <v>24</v>
      </c>
      <c r="B21" s="3" t="s">
        <v>170</v>
      </c>
      <c r="C21" s="4" t="s">
        <v>12</v>
      </c>
      <c r="D21" s="8">
        <v>1.9830000000000001</v>
      </c>
      <c r="E21" s="8">
        <v>1.875</v>
      </c>
      <c r="F21" s="11">
        <v>1.889</v>
      </c>
      <c r="G21" s="11">
        <v>1.96</v>
      </c>
      <c r="H21" s="11">
        <v>1.8908</v>
      </c>
      <c r="I21" s="8">
        <v>1.9240999999999999</v>
      </c>
      <c r="J21" s="10">
        <f t="shared" si="0"/>
        <v>1.9203166666666664</v>
      </c>
      <c r="K21" s="9">
        <v>0.67</v>
      </c>
      <c r="L21" s="9">
        <v>6.63</v>
      </c>
      <c r="M21" s="9">
        <v>1.6</v>
      </c>
      <c r="N21" s="9"/>
      <c r="O21" s="9"/>
      <c r="P21" s="10">
        <f t="shared" si="1"/>
        <v>3.9430000000000001</v>
      </c>
      <c r="Q21" s="10">
        <f t="shared" si="2"/>
        <v>3.7640000000000002</v>
      </c>
      <c r="R21" s="10">
        <f t="shared" si="3"/>
        <v>3.8148999999999997</v>
      </c>
      <c r="S21" s="10">
        <f t="shared" si="4"/>
        <v>1.0475557917109457</v>
      </c>
      <c r="T21" s="10">
        <f t="shared" si="5"/>
        <v>1.0335788618312407</v>
      </c>
      <c r="U21" s="10">
        <f t="shared" si="6"/>
        <v>0.98665757949094357</v>
      </c>
    </row>
    <row r="22" spans="1:21" s="2" customFormat="1" ht="15.75" x14ac:dyDescent="0.25">
      <c r="A22" s="3" t="s">
        <v>25</v>
      </c>
      <c r="B22" s="3" t="s">
        <v>170</v>
      </c>
      <c r="C22" s="4" t="s">
        <v>12</v>
      </c>
      <c r="D22" s="8">
        <v>1.9827999999999999</v>
      </c>
      <c r="E22" s="8">
        <v>1.8703000000000001</v>
      </c>
      <c r="F22" s="11">
        <v>1.8859999999999999</v>
      </c>
      <c r="G22" s="11">
        <v>1.9587000000000001</v>
      </c>
      <c r="H22" s="11">
        <v>1.8877999999999999</v>
      </c>
      <c r="I22" s="8">
        <v>1.9258</v>
      </c>
      <c r="J22" s="10">
        <f t="shared" si="0"/>
        <v>1.9185666666666668</v>
      </c>
      <c r="K22" s="9">
        <v>0.52</v>
      </c>
      <c r="L22" s="9">
        <v>6.71</v>
      </c>
      <c r="M22" s="9">
        <v>1.65</v>
      </c>
      <c r="N22" s="9"/>
      <c r="O22" s="9"/>
      <c r="P22" s="10">
        <f t="shared" si="1"/>
        <v>3.9415</v>
      </c>
      <c r="Q22" s="10">
        <f t="shared" si="2"/>
        <v>3.7563</v>
      </c>
      <c r="R22" s="10">
        <f t="shared" si="3"/>
        <v>3.8136000000000001</v>
      </c>
      <c r="S22" s="10">
        <f t="shared" si="4"/>
        <v>1.0493038362218141</v>
      </c>
      <c r="T22" s="10">
        <f t="shared" si="5"/>
        <v>1.0335378644850011</v>
      </c>
      <c r="U22" s="10">
        <f t="shared" si="6"/>
        <v>0.98497482693517935</v>
      </c>
    </row>
    <row r="23" spans="1:21" s="2" customFormat="1" ht="15.75" x14ac:dyDescent="0.25">
      <c r="A23" s="3" t="s">
        <v>26</v>
      </c>
      <c r="B23" s="3" t="s">
        <v>170</v>
      </c>
      <c r="C23" s="4" t="s">
        <v>12</v>
      </c>
      <c r="D23" s="8">
        <v>1.984</v>
      </c>
      <c r="E23" s="8">
        <v>1.8759999999999999</v>
      </c>
      <c r="F23" s="11">
        <v>1.889</v>
      </c>
      <c r="G23" s="11">
        <v>1.96</v>
      </c>
      <c r="H23" s="11">
        <v>1.89</v>
      </c>
      <c r="I23" s="8">
        <v>1.9261999999999999</v>
      </c>
      <c r="J23" s="10">
        <f t="shared" si="0"/>
        <v>1.9208666666666667</v>
      </c>
      <c r="K23" s="9">
        <v>0.89</v>
      </c>
      <c r="L23" s="9">
        <v>6.46</v>
      </c>
      <c r="M23" s="9">
        <v>0.91</v>
      </c>
      <c r="N23" s="9"/>
      <c r="O23" s="9"/>
      <c r="P23" s="10">
        <f t="shared" si="1"/>
        <v>3.944</v>
      </c>
      <c r="Q23" s="10">
        <f t="shared" si="2"/>
        <v>3.7649999999999997</v>
      </c>
      <c r="R23" s="10">
        <f t="shared" si="3"/>
        <v>3.8161999999999998</v>
      </c>
      <c r="S23" s="10">
        <f t="shared" si="4"/>
        <v>1.0475431606905712</v>
      </c>
      <c r="T23" s="10">
        <f t="shared" si="5"/>
        <v>1.0334888108589697</v>
      </c>
      <c r="U23" s="10">
        <f t="shared" si="6"/>
        <v>0.98658351239452857</v>
      </c>
    </row>
    <row r="24" spans="1:21" s="2" customFormat="1" ht="15.75" x14ac:dyDescent="0.25">
      <c r="A24" s="3" t="s">
        <v>27</v>
      </c>
      <c r="B24" s="3" t="s">
        <v>170</v>
      </c>
      <c r="C24" s="4" t="s">
        <v>12</v>
      </c>
      <c r="D24" s="8">
        <v>1.9850000000000001</v>
      </c>
      <c r="E24" s="8">
        <v>1.877</v>
      </c>
      <c r="F24" s="11">
        <v>1.891</v>
      </c>
      <c r="G24" s="11">
        <v>1.96</v>
      </c>
      <c r="H24" s="11">
        <v>1.891</v>
      </c>
      <c r="I24" s="8">
        <v>1.9259999999999999</v>
      </c>
      <c r="J24" s="10">
        <f t="shared" si="0"/>
        <v>1.9216666666666666</v>
      </c>
      <c r="K24" s="9">
        <v>0.9</v>
      </c>
      <c r="L24" s="9">
        <v>6.43</v>
      </c>
      <c r="M24" s="9">
        <v>1.08</v>
      </c>
      <c r="N24" s="9"/>
      <c r="O24" s="9"/>
      <c r="P24" s="10">
        <f t="shared" si="1"/>
        <v>3.9450000000000003</v>
      </c>
      <c r="Q24" s="10">
        <f t="shared" si="2"/>
        <v>3.7679999999999998</v>
      </c>
      <c r="R24" s="10">
        <f t="shared" si="3"/>
        <v>3.8170000000000002</v>
      </c>
      <c r="S24" s="10">
        <f t="shared" si="4"/>
        <v>1.0469745222929938</v>
      </c>
      <c r="T24" s="10">
        <f t="shared" si="5"/>
        <v>1.0335341891537857</v>
      </c>
      <c r="U24" s="10">
        <f t="shared" si="6"/>
        <v>0.98716269321456629</v>
      </c>
    </row>
    <row r="25" spans="1:21" s="2" customFormat="1" ht="15.75" x14ac:dyDescent="0.25">
      <c r="A25" s="3" t="s">
        <v>28</v>
      </c>
      <c r="B25" s="3" t="s">
        <v>170</v>
      </c>
      <c r="C25" s="4" t="s">
        <v>12</v>
      </c>
      <c r="D25" s="8">
        <v>1.9922</v>
      </c>
      <c r="E25" s="8">
        <v>1.8957999999999999</v>
      </c>
      <c r="F25" s="11">
        <v>1.9019999999999999</v>
      </c>
      <c r="G25" s="11">
        <v>1.9572000000000001</v>
      </c>
      <c r="H25" s="11">
        <v>1.8967000000000001</v>
      </c>
      <c r="I25" s="8">
        <v>1.9253</v>
      </c>
      <c r="J25" s="10">
        <f t="shared" si="0"/>
        <v>1.9282000000000001</v>
      </c>
      <c r="K25" s="9">
        <v>2.17</v>
      </c>
      <c r="L25" s="9">
        <v>6.42</v>
      </c>
      <c r="M25" s="9">
        <v>0.33</v>
      </c>
      <c r="N25" s="9"/>
      <c r="O25" s="9"/>
      <c r="P25" s="10">
        <f t="shared" si="1"/>
        <v>3.9493999999999998</v>
      </c>
      <c r="Q25" s="10">
        <f t="shared" si="2"/>
        <v>3.7977999999999996</v>
      </c>
      <c r="R25" s="10">
        <f t="shared" si="3"/>
        <v>3.8220000000000001</v>
      </c>
      <c r="S25" s="10">
        <f t="shared" si="4"/>
        <v>1.0399178471746802</v>
      </c>
      <c r="T25" s="10">
        <f t="shared" si="5"/>
        <v>1.0333333333333332</v>
      </c>
      <c r="U25" s="10">
        <f t="shared" si="6"/>
        <v>0.99366823652537928</v>
      </c>
    </row>
    <row r="26" spans="1:21" s="2" customFormat="1" ht="15.75" x14ac:dyDescent="0.25">
      <c r="A26" s="4" t="s">
        <v>29</v>
      </c>
      <c r="B26" s="3" t="s">
        <v>170</v>
      </c>
      <c r="C26" s="4" t="s">
        <v>12</v>
      </c>
      <c r="D26" s="8">
        <v>1.992</v>
      </c>
      <c r="E26" s="8">
        <v>1.9011</v>
      </c>
      <c r="F26" s="11">
        <v>1.905</v>
      </c>
      <c r="G26" s="11">
        <v>1.9570000000000001</v>
      </c>
      <c r="H26" s="11">
        <v>1.8958999999999999</v>
      </c>
      <c r="I26" s="8">
        <v>1.9273</v>
      </c>
      <c r="J26" s="10">
        <f t="shared" si="0"/>
        <v>1.9297166666666667</v>
      </c>
      <c r="K26" s="9">
        <f>0.991+1.224</f>
        <v>2.2149999999999999</v>
      </c>
      <c r="L26" s="9">
        <f>1.252+4.989</f>
        <v>6.2409999999999997</v>
      </c>
      <c r="M26" s="9">
        <v>0.3</v>
      </c>
      <c r="N26" s="9"/>
      <c r="O26" s="9"/>
      <c r="P26" s="10">
        <f t="shared" si="1"/>
        <v>3.9489999999999998</v>
      </c>
      <c r="Q26" s="10">
        <f t="shared" si="2"/>
        <v>3.8060999999999998</v>
      </c>
      <c r="R26" s="10">
        <f t="shared" si="3"/>
        <v>3.8231999999999999</v>
      </c>
      <c r="S26" s="10">
        <f t="shared" si="4"/>
        <v>1.0375449935629648</v>
      </c>
      <c r="T26" s="10">
        <f t="shared" si="5"/>
        <v>1.0329043732998535</v>
      </c>
      <c r="U26" s="10">
        <f t="shared" si="6"/>
        <v>0.99552730696798486</v>
      </c>
    </row>
    <row r="27" spans="1:21" s="2" customFormat="1" ht="15.75" x14ac:dyDescent="0.25">
      <c r="A27" s="3" t="s">
        <v>30</v>
      </c>
      <c r="B27" s="3" t="s">
        <v>170</v>
      </c>
      <c r="C27" s="4" t="s">
        <v>12</v>
      </c>
      <c r="D27" s="8">
        <v>1.99</v>
      </c>
      <c r="E27" s="8">
        <v>1.8925000000000001</v>
      </c>
      <c r="F27" s="11">
        <v>1.9053</v>
      </c>
      <c r="G27" s="11">
        <v>1.9691000000000001</v>
      </c>
      <c r="H27" s="11">
        <v>1.9004000000000001</v>
      </c>
      <c r="I27" s="8">
        <v>1.9339999999999999</v>
      </c>
      <c r="J27" s="10">
        <f t="shared" si="0"/>
        <v>1.9318833333333334</v>
      </c>
      <c r="K27" s="9">
        <v>1.78</v>
      </c>
      <c r="L27" s="9">
        <v>5.73</v>
      </c>
      <c r="M27" s="9">
        <v>0.86</v>
      </c>
      <c r="N27" s="9"/>
      <c r="O27" s="9"/>
      <c r="P27" s="10">
        <f t="shared" si="1"/>
        <v>3.9591000000000003</v>
      </c>
      <c r="Q27" s="10">
        <f t="shared" si="2"/>
        <v>3.7978000000000001</v>
      </c>
      <c r="R27" s="10">
        <f t="shared" si="3"/>
        <v>3.8344</v>
      </c>
      <c r="S27" s="10">
        <f t="shared" si="4"/>
        <v>1.0424719574490495</v>
      </c>
      <c r="T27" s="10">
        <f t="shared" si="5"/>
        <v>1.0325213853536408</v>
      </c>
      <c r="U27" s="10">
        <f t="shared" si="6"/>
        <v>0.99045482996035883</v>
      </c>
    </row>
    <row r="28" spans="1:21" s="2" customFormat="1" ht="15.75" x14ac:dyDescent="0.25">
      <c r="A28" s="3" t="s">
        <v>31</v>
      </c>
      <c r="B28" s="3" t="s">
        <v>170</v>
      </c>
      <c r="C28" s="4" t="s">
        <v>32</v>
      </c>
      <c r="D28" s="11">
        <v>1.9810000000000001</v>
      </c>
      <c r="E28" s="11">
        <v>1.8640000000000001</v>
      </c>
      <c r="F28" s="11">
        <v>1.88</v>
      </c>
      <c r="G28" s="11">
        <v>1.954</v>
      </c>
      <c r="H28" s="11">
        <v>1.8859999999999999</v>
      </c>
      <c r="I28" s="11">
        <v>1.9219999999999999</v>
      </c>
      <c r="J28" s="10">
        <f t="shared" si="0"/>
        <v>1.9145000000000001</v>
      </c>
      <c r="K28" s="9">
        <v>0.52300000000000002</v>
      </c>
      <c r="L28" s="9">
        <v>6.54</v>
      </c>
      <c r="M28" s="9">
        <v>1.575</v>
      </c>
      <c r="N28" s="9"/>
      <c r="O28" s="9"/>
      <c r="P28" s="10">
        <f t="shared" si="1"/>
        <v>3.9350000000000001</v>
      </c>
      <c r="Q28" s="10">
        <f t="shared" si="2"/>
        <v>3.7439999999999998</v>
      </c>
      <c r="R28" s="10">
        <f t="shared" si="3"/>
        <v>3.8079999999999998</v>
      </c>
      <c r="S28" s="10">
        <f t="shared" si="4"/>
        <v>1.0510149572649574</v>
      </c>
      <c r="T28" s="10">
        <f t="shared" si="5"/>
        <v>1.0333508403361344</v>
      </c>
      <c r="U28" s="10">
        <f t="shared" si="6"/>
        <v>0.98319327731092432</v>
      </c>
    </row>
    <row r="29" spans="1:21" s="2" customFormat="1" ht="15.75" x14ac:dyDescent="0.25">
      <c r="A29" s="3" t="s">
        <v>33</v>
      </c>
      <c r="B29" s="3" t="s">
        <v>170</v>
      </c>
      <c r="C29" s="4" t="s">
        <v>32</v>
      </c>
      <c r="D29" s="11">
        <v>1.9910000000000001</v>
      </c>
      <c r="E29" s="11">
        <v>1.885</v>
      </c>
      <c r="F29" s="11">
        <v>1.9019999999999999</v>
      </c>
      <c r="G29" s="11">
        <v>1.956</v>
      </c>
      <c r="H29" s="11">
        <v>1.8939999999999999</v>
      </c>
      <c r="I29" s="11">
        <v>1.927</v>
      </c>
      <c r="J29" s="10">
        <f t="shared" si="0"/>
        <v>1.9258333333333333</v>
      </c>
      <c r="K29" s="9">
        <v>2.5760000000000001</v>
      </c>
      <c r="L29" s="9">
        <v>6.1559999999999997</v>
      </c>
      <c r="M29" s="9">
        <v>0.31</v>
      </c>
      <c r="N29" s="9"/>
      <c r="O29" s="9"/>
      <c r="P29" s="10">
        <f t="shared" si="1"/>
        <v>3.9470000000000001</v>
      </c>
      <c r="Q29" s="10">
        <f t="shared" si="2"/>
        <v>3.7869999999999999</v>
      </c>
      <c r="R29" s="10">
        <f t="shared" si="3"/>
        <v>3.8209999999999997</v>
      </c>
      <c r="S29" s="10">
        <f t="shared" si="4"/>
        <v>1.0422498019540534</v>
      </c>
      <c r="T29" s="10">
        <f t="shared" si="5"/>
        <v>1.0329756608217744</v>
      </c>
      <c r="U29" s="10">
        <f t="shared" si="6"/>
        <v>0.9911018058099974</v>
      </c>
    </row>
    <row r="30" spans="1:21" s="2" customFormat="1" ht="15.75" x14ac:dyDescent="0.25">
      <c r="A30" s="3" t="s">
        <v>34</v>
      </c>
      <c r="B30" s="3" t="s">
        <v>170</v>
      </c>
      <c r="C30" s="4" t="s">
        <v>32</v>
      </c>
      <c r="D30" s="11">
        <v>1.9830000000000001</v>
      </c>
      <c r="E30" s="11">
        <v>1.873</v>
      </c>
      <c r="F30" s="11">
        <v>1.885</v>
      </c>
      <c r="G30" s="11">
        <v>1.9550000000000001</v>
      </c>
      <c r="H30" s="11">
        <v>1.887</v>
      </c>
      <c r="I30" s="11">
        <v>1.92</v>
      </c>
      <c r="J30" s="10">
        <f t="shared" si="0"/>
        <v>1.9171666666666667</v>
      </c>
      <c r="K30" s="9">
        <v>0.626</v>
      </c>
      <c r="L30" s="9">
        <v>6.4969999999999999</v>
      </c>
      <c r="M30" s="9">
        <v>1.22</v>
      </c>
      <c r="N30" s="9"/>
      <c r="O30" s="9"/>
      <c r="P30" s="10">
        <f t="shared" si="1"/>
        <v>3.9380000000000002</v>
      </c>
      <c r="Q30" s="10">
        <f t="shared" si="2"/>
        <v>3.758</v>
      </c>
      <c r="R30" s="10">
        <f t="shared" si="3"/>
        <v>3.8069999999999999</v>
      </c>
      <c r="S30" s="10">
        <f t="shared" si="4"/>
        <v>1.0478978179882916</v>
      </c>
      <c r="T30" s="10">
        <f t="shared" si="5"/>
        <v>1.0344102968216444</v>
      </c>
      <c r="U30" s="10">
        <f t="shared" si="6"/>
        <v>0.9871289729445758</v>
      </c>
    </row>
    <row r="31" spans="1:21" s="2" customFormat="1" ht="15.75" x14ac:dyDescent="0.25">
      <c r="A31" s="3" t="s">
        <v>35</v>
      </c>
      <c r="B31" s="3" t="s">
        <v>170</v>
      </c>
      <c r="C31" s="4" t="s">
        <v>32</v>
      </c>
      <c r="D31" s="11">
        <v>1.9850000000000001</v>
      </c>
      <c r="E31" s="11">
        <v>1.873</v>
      </c>
      <c r="F31" s="11">
        <v>1.891</v>
      </c>
      <c r="G31" s="11">
        <v>1.9550000000000001</v>
      </c>
      <c r="H31" s="11">
        <v>1.89</v>
      </c>
      <c r="I31" s="11">
        <v>1.925</v>
      </c>
      <c r="J31" s="10">
        <f t="shared" si="0"/>
        <v>1.9198333333333337</v>
      </c>
      <c r="K31" s="9">
        <v>1.35</v>
      </c>
      <c r="L31" s="9">
        <v>6.4729999999999999</v>
      </c>
      <c r="M31" s="9">
        <v>0.78700000000000003</v>
      </c>
      <c r="N31" s="9"/>
      <c r="O31" s="9"/>
      <c r="P31" s="10">
        <f t="shared" si="1"/>
        <v>3.9400000000000004</v>
      </c>
      <c r="Q31" s="10">
        <f t="shared" si="2"/>
        <v>3.7640000000000002</v>
      </c>
      <c r="R31" s="10">
        <f t="shared" si="3"/>
        <v>3.8149999999999999</v>
      </c>
      <c r="S31" s="10">
        <f t="shared" si="4"/>
        <v>1.046758767268863</v>
      </c>
      <c r="T31" s="10">
        <f t="shared" si="5"/>
        <v>1.032765399737877</v>
      </c>
      <c r="U31" s="10">
        <f t="shared" si="6"/>
        <v>0.98663171690694629</v>
      </c>
    </row>
    <row r="32" spans="1:21" s="2" customFormat="1" ht="15.75" x14ac:dyDescent="0.25">
      <c r="A32" s="3" t="s">
        <v>36</v>
      </c>
      <c r="B32" s="3" t="s">
        <v>170</v>
      </c>
      <c r="C32" s="4" t="s">
        <v>32</v>
      </c>
      <c r="D32" s="11">
        <v>1.986</v>
      </c>
      <c r="E32" s="11">
        <v>1.8720000000000001</v>
      </c>
      <c r="F32" s="11">
        <v>1.89</v>
      </c>
      <c r="G32" s="11">
        <v>1.9510000000000001</v>
      </c>
      <c r="H32" s="11">
        <v>1.889</v>
      </c>
      <c r="I32" s="11">
        <v>1.9219999999999999</v>
      </c>
      <c r="J32" s="10">
        <f t="shared" si="0"/>
        <v>1.9183333333333332</v>
      </c>
      <c r="K32" s="9">
        <v>1.282</v>
      </c>
      <c r="L32" s="9">
        <v>6.4420000000000002</v>
      </c>
      <c r="M32" s="9">
        <v>0.92200000000000004</v>
      </c>
      <c r="N32" s="9"/>
      <c r="O32" s="9"/>
      <c r="P32" s="10">
        <f t="shared" si="1"/>
        <v>3.9370000000000003</v>
      </c>
      <c r="Q32" s="10">
        <f t="shared" si="2"/>
        <v>3.762</v>
      </c>
      <c r="R32" s="10">
        <f t="shared" si="3"/>
        <v>3.8109999999999999</v>
      </c>
      <c r="S32" s="10">
        <f t="shared" si="4"/>
        <v>1.0465178096757044</v>
      </c>
      <c r="T32" s="10">
        <f t="shared" si="5"/>
        <v>1.0330621884019944</v>
      </c>
      <c r="U32" s="10">
        <f t="shared" si="6"/>
        <v>0.98714248228811341</v>
      </c>
    </row>
    <row r="33" spans="1:21" s="2" customFormat="1" ht="15.75" x14ac:dyDescent="0.25">
      <c r="A33" s="3" t="s">
        <v>37</v>
      </c>
      <c r="B33" s="3" t="s">
        <v>170</v>
      </c>
      <c r="C33" s="4" t="s">
        <v>32</v>
      </c>
      <c r="D33" s="11">
        <v>1.9910000000000001</v>
      </c>
      <c r="E33" s="11">
        <v>1.879</v>
      </c>
      <c r="F33" s="11">
        <v>1.8919999999999999</v>
      </c>
      <c r="G33" s="11">
        <v>1.9570000000000001</v>
      </c>
      <c r="H33" s="11">
        <v>1.8919999999999999</v>
      </c>
      <c r="I33" s="11">
        <v>1.9179999999999999</v>
      </c>
      <c r="J33" s="10">
        <f t="shared" si="0"/>
        <v>1.9215</v>
      </c>
      <c r="K33" s="9">
        <v>1.23</v>
      </c>
      <c r="L33" s="9">
        <v>6.5730000000000004</v>
      </c>
      <c r="M33" s="9">
        <v>0.68500000000000005</v>
      </c>
      <c r="N33" s="9"/>
      <c r="O33" s="9"/>
      <c r="P33" s="10">
        <f t="shared" si="1"/>
        <v>3.9480000000000004</v>
      </c>
      <c r="Q33" s="10">
        <f t="shared" si="2"/>
        <v>3.7709999999999999</v>
      </c>
      <c r="R33" s="10">
        <f t="shared" si="3"/>
        <v>3.8099999999999996</v>
      </c>
      <c r="S33" s="10">
        <f t="shared" si="4"/>
        <v>1.0469371519490853</v>
      </c>
      <c r="T33" s="10">
        <f t="shared" si="5"/>
        <v>1.0362204724409452</v>
      </c>
      <c r="U33" s="10">
        <f t="shared" si="6"/>
        <v>0.98976377952755912</v>
      </c>
    </row>
    <row r="34" spans="1:21" s="2" customFormat="1" ht="15.75" x14ac:dyDescent="0.25">
      <c r="A34" s="3" t="s">
        <v>38</v>
      </c>
      <c r="B34" s="3" t="s">
        <v>170</v>
      </c>
      <c r="C34" s="4" t="s">
        <v>32</v>
      </c>
      <c r="D34" s="11">
        <v>1.988</v>
      </c>
      <c r="E34" s="11">
        <v>1.875</v>
      </c>
      <c r="F34" s="11">
        <v>1.891</v>
      </c>
      <c r="G34" s="11">
        <v>1.956</v>
      </c>
      <c r="H34" s="11">
        <v>1.889</v>
      </c>
      <c r="I34" s="11">
        <v>1.9219999999999999</v>
      </c>
      <c r="J34" s="10">
        <f t="shared" ref="J34:J51" si="7">AVERAGE(D34:I34)</f>
        <v>1.9201666666666666</v>
      </c>
      <c r="K34" s="9">
        <v>1.7170000000000001</v>
      </c>
      <c r="L34" s="9">
        <v>6.2479999999999993</v>
      </c>
      <c r="M34" s="9">
        <v>0.52800000000000002</v>
      </c>
      <c r="N34" s="9"/>
      <c r="O34" s="9"/>
      <c r="P34" s="10">
        <f t="shared" ref="P34:P51" si="8">D34+G34</f>
        <v>3.944</v>
      </c>
      <c r="Q34" s="10">
        <f t="shared" ref="Q34:Q51" si="9">E34+F34</f>
        <v>3.766</v>
      </c>
      <c r="R34" s="10">
        <f t="shared" ref="R34:R51" si="10">H34+I34</f>
        <v>3.8109999999999999</v>
      </c>
      <c r="S34" s="10">
        <f t="shared" ref="S34:S51" si="11">P34/Q34</f>
        <v>1.0472650026553372</v>
      </c>
      <c r="T34" s="10">
        <f t="shared" ref="T34:T51" si="12">P34/R34</f>
        <v>1.0348989766465495</v>
      </c>
      <c r="U34" s="10">
        <f t="shared" ref="U34:U51" si="13">Q34/R34</f>
        <v>0.98819207557071631</v>
      </c>
    </row>
    <row r="35" spans="1:21" s="2" customFormat="1" ht="15.75" x14ac:dyDescent="0.25">
      <c r="A35" s="3">
        <v>108749</v>
      </c>
      <c r="B35" s="3" t="s">
        <v>170</v>
      </c>
      <c r="C35" s="4" t="s">
        <v>32</v>
      </c>
      <c r="D35" s="11">
        <v>1.9850000000000001</v>
      </c>
      <c r="E35" s="11">
        <v>1.8660000000000001</v>
      </c>
      <c r="F35" s="11">
        <v>1.8819999999999999</v>
      </c>
      <c r="G35" s="11">
        <v>1.946</v>
      </c>
      <c r="H35" s="11">
        <v>1.889</v>
      </c>
      <c r="I35" s="11">
        <v>1.92</v>
      </c>
      <c r="J35" s="10">
        <f t="shared" si="7"/>
        <v>1.9146666666666665</v>
      </c>
      <c r="K35" s="9">
        <v>0.84399999999999997</v>
      </c>
      <c r="L35" s="9">
        <v>6.8470000000000004</v>
      </c>
      <c r="M35" s="9">
        <v>1.0549999999999999</v>
      </c>
      <c r="N35" s="9"/>
      <c r="O35" s="9"/>
      <c r="P35" s="10">
        <f t="shared" si="8"/>
        <v>3.931</v>
      </c>
      <c r="Q35" s="10">
        <f t="shared" si="9"/>
        <v>3.7480000000000002</v>
      </c>
      <c r="R35" s="10">
        <f t="shared" si="10"/>
        <v>3.8090000000000002</v>
      </c>
      <c r="S35" s="10">
        <f t="shared" si="11"/>
        <v>1.0488260405549625</v>
      </c>
      <c r="T35" s="10">
        <f t="shared" si="12"/>
        <v>1.032029404043056</v>
      </c>
      <c r="U35" s="10">
        <f t="shared" si="13"/>
        <v>0.98398529797847201</v>
      </c>
    </row>
    <row r="36" spans="1:21" s="2" customFormat="1" ht="15.75" x14ac:dyDescent="0.25">
      <c r="A36" s="3" t="s">
        <v>39</v>
      </c>
      <c r="B36" s="3" t="s">
        <v>170</v>
      </c>
      <c r="C36" s="4" t="s">
        <v>32</v>
      </c>
      <c r="D36" s="11">
        <v>1.984</v>
      </c>
      <c r="E36" s="11">
        <v>1.8839999999999999</v>
      </c>
      <c r="F36" s="11">
        <v>1.9019999999999999</v>
      </c>
      <c r="G36" s="11">
        <v>1.9670000000000001</v>
      </c>
      <c r="H36" s="11">
        <v>1.895</v>
      </c>
      <c r="I36" s="11">
        <v>1.927</v>
      </c>
      <c r="J36" s="10">
        <f t="shared" si="7"/>
        <v>1.9264999999999999</v>
      </c>
      <c r="K36" s="9">
        <v>2.2069999999999999</v>
      </c>
      <c r="L36" s="9">
        <v>5.2450000000000001</v>
      </c>
      <c r="M36" s="9">
        <v>0.29299999999999998</v>
      </c>
      <c r="N36" s="9"/>
      <c r="O36" s="9"/>
      <c r="P36" s="10">
        <f t="shared" si="8"/>
        <v>3.9510000000000001</v>
      </c>
      <c r="Q36" s="10">
        <f t="shared" si="9"/>
        <v>3.7859999999999996</v>
      </c>
      <c r="R36" s="10">
        <f t="shared" si="10"/>
        <v>3.8220000000000001</v>
      </c>
      <c r="S36" s="10">
        <f t="shared" si="11"/>
        <v>1.0435816164817751</v>
      </c>
      <c r="T36" s="10">
        <f t="shared" si="12"/>
        <v>1.0337519623233908</v>
      </c>
      <c r="U36" s="10">
        <f t="shared" si="13"/>
        <v>0.99058084772370469</v>
      </c>
    </row>
    <row r="37" spans="1:21" s="2" customFormat="1" ht="15.75" x14ac:dyDescent="0.25">
      <c r="A37" s="3" t="s">
        <v>40</v>
      </c>
      <c r="B37" s="3" t="s">
        <v>170</v>
      </c>
      <c r="C37" s="3" t="s">
        <v>41</v>
      </c>
      <c r="D37" s="8">
        <v>1.982</v>
      </c>
      <c r="E37" s="8">
        <v>1.871</v>
      </c>
      <c r="F37" s="11">
        <v>1.88</v>
      </c>
      <c r="G37" s="8">
        <v>1.958</v>
      </c>
      <c r="H37" s="11">
        <v>1.889</v>
      </c>
      <c r="I37" s="11">
        <v>1.919</v>
      </c>
      <c r="J37" s="10">
        <f t="shared" si="7"/>
        <v>1.9165000000000001</v>
      </c>
      <c r="K37" s="9">
        <v>0.33</v>
      </c>
      <c r="L37" s="9">
        <v>6.98</v>
      </c>
      <c r="M37" s="9">
        <v>1.75</v>
      </c>
      <c r="N37" s="9"/>
      <c r="O37" s="9"/>
      <c r="P37" s="10">
        <f t="shared" si="8"/>
        <v>3.94</v>
      </c>
      <c r="Q37" s="10">
        <f t="shared" si="9"/>
        <v>3.7509999999999999</v>
      </c>
      <c r="R37" s="10">
        <f t="shared" si="10"/>
        <v>3.8079999999999998</v>
      </c>
      <c r="S37" s="10">
        <f t="shared" si="11"/>
        <v>1.0503865635830445</v>
      </c>
      <c r="T37" s="10">
        <f t="shared" si="12"/>
        <v>1.0346638655462186</v>
      </c>
      <c r="U37" s="10">
        <f t="shared" si="13"/>
        <v>0.98503151260504207</v>
      </c>
    </row>
    <row r="38" spans="1:21" s="2" customFormat="1" ht="15.75" x14ac:dyDescent="0.25">
      <c r="A38" s="3" t="s">
        <v>42</v>
      </c>
      <c r="B38" s="3" t="s">
        <v>170</v>
      </c>
      <c r="C38" s="3" t="s">
        <v>43</v>
      </c>
      <c r="D38" s="11">
        <v>1.988</v>
      </c>
      <c r="E38" s="11">
        <v>1.8963000000000001</v>
      </c>
      <c r="F38" s="11">
        <v>1.8987000000000001</v>
      </c>
      <c r="G38" s="11">
        <v>1.9571000000000001</v>
      </c>
      <c r="H38" s="11">
        <v>1.8958999999999999</v>
      </c>
      <c r="I38" s="11">
        <v>1.9241999999999999</v>
      </c>
      <c r="J38" s="10">
        <f t="shared" si="7"/>
        <v>1.9266999999999996</v>
      </c>
      <c r="K38" s="9">
        <v>0.98</v>
      </c>
      <c r="L38" s="9">
        <v>6.68</v>
      </c>
      <c r="M38" s="9">
        <v>1.23</v>
      </c>
      <c r="N38" s="9"/>
      <c r="O38" s="9"/>
      <c r="P38" s="10">
        <f t="shared" si="8"/>
        <v>3.9451000000000001</v>
      </c>
      <c r="Q38" s="10">
        <f t="shared" si="9"/>
        <v>3.7949999999999999</v>
      </c>
      <c r="R38" s="10">
        <f t="shared" si="10"/>
        <v>3.8201000000000001</v>
      </c>
      <c r="S38" s="10">
        <f t="shared" si="11"/>
        <v>1.0395520421607378</v>
      </c>
      <c r="T38" s="10">
        <f t="shared" si="12"/>
        <v>1.0327216565011388</v>
      </c>
      <c r="U38" s="10">
        <f t="shared" si="13"/>
        <v>0.99342949137457126</v>
      </c>
    </row>
    <row r="39" spans="1:21" s="2" customFormat="1" ht="15.75" x14ac:dyDescent="0.25">
      <c r="A39" s="3" t="s">
        <v>44</v>
      </c>
      <c r="B39" s="3" t="s">
        <v>170</v>
      </c>
      <c r="C39" s="3" t="s">
        <v>43</v>
      </c>
      <c r="D39" s="11">
        <v>1.9884999999999999</v>
      </c>
      <c r="E39" s="11">
        <v>1.8843000000000001</v>
      </c>
      <c r="F39" s="11">
        <v>1.9031</v>
      </c>
      <c r="G39" s="11">
        <v>1.9573</v>
      </c>
      <c r="H39" s="11">
        <v>1.8943000000000001</v>
      </c>
      <c r="I39" s="11">
        <v>1.9262999999999999</v>
      </c>
      <c r="J39" s="10">
        <f t="shared" si="7"/>
        <v>1.9256333333333331</v>
      </c>
      <c r="K39" s="9">
        <v>2.68</v>
      </c>
      <c r="L39" s="9">
        <v>6.09</v>
      </c>
      <c r="M39" s="9">
        <v>0.12</v>
      </c>
      <c r="N39" s="9"/>
      <c r="O39" s="9"/>
      <c r="P39" s="10">
        <f t="shared" si="8"/>
        <v>3.9458000000000002</v>
      </c>
      <c r="Q39" s="10">
        <f t="shared" si="9"/>
        <v>3.7873999999999999</v>
      </c>
      <c r="R39" s="10">
        <f t="shared" si="10"/>
        <v>3.8205999999999998</v>
      </c>
      <c r="S39" s="10">
        <f t="shared" si="11"/>
        <v>1.0418228864128427</v>
      </c>
      <c r="T39" s="10">
        <f t="shared" si="12"/>
        <v>1.0327697220331886</v>
      </c>
      <c r="U39" s="10">
        <f t="shared" si="13"/>
        <v>0.99131026540333977</v>
      </c>
    </row>
    <row r="40" spans="1:21" s="2" customFormat="1" ht="15.75" x14ac:dyDescent="0.25">
      <c r="A40" s="3" t="s">
        <v>45</v>
      </c>
      <c r="B40" s="3" t="s">
        <v>170</v>
      </c>
      <c r="C40" s="3" t="s">
        <v>43</v>
      </c>
      <c r="D40" s="11">
        <v>1.9893000000000001</v>
      </c>
      <c r="E40" s="11">
        <v>1.8912</v>
      </c>
      <c r="F40" s="11">
        <v>1.9055</v>
      </c>
      <c r="G40" s="11">
        <v>1.9610000000000001</v>
      </c>
      <c r="H40" s="11">
        <v>1.8986000000000001</v>
      </c>
      <c r="I40" s="11">
        <v>1.9296</v>
      </c>
      <c r="J40" s="10">
        <f t="shared" si="7"/>
        <v>1.9292</v>
      </c>
      <c r="K40" s="9">
        <v>2.64</v>
      </c>
      <c r="L40" s="9">
        <v>5.79</v>
      </c>
      <c r="M40" s="9">
        <v>0.48</v>
      </c>
      <c r="N40" s="9"/>
      <c r="O40" s="9"/>
      <c r="P40" s="10">
        <f t="shared" si="8"/>
        <v>3.9503000000000004</v>
      </c>
      <c r="Q40" s="10">
        <f t="shared" si="9"/>
        <v>3.7967</v>
      </c>
      <c r="R40" s="10">
        <f t="shared" si="10"/>
        <v>3.8281999999999998</v>
      </c>
      <c r="S40" s="10">
        <f t="shared" si="11"/>
        <v>1.0404561856348935</v>
      </c>
      <c r="T40" s="10">
        <f t="shared" si="12"/>
        <v>1.0318948853246959</v>
      </c>
      <c r="U40" s="10">
        <f t="shared" si="13"/>
        <v>0.99177158978109825</v>
      </c>
    </row>
    <row r="41" spans="1:21" s="2" customFormat="1" ht="15.75" x14ac:dyDescent="0.25">
      <c r="A41" s="3" t="s">
        <v>46</v>
      </c>
      <c r="B41" s="3" t="s">
        <v>170</v>
      </c>
      <c r="C41" s="3" t="s">
        <v>47</v>
      </c>
      <c r="D41" s="8">
        <v>1.9968999999999999</v>
      </c>
      <c r="E41" s="8">
        <v>1.9059999999999999</v>
      </c>
      <c r="F41" s="11">
        <v>1.915</v>
      </c>
      <c r="G41" s="11">
        <v>1.9710000000000001</v>
      </c>
      <c r="H41" s="8">
        <v>1.9039999999999999</v>
      </c>
      <c r="I41" s="11">
        <v>1.9379999999999999</v>
      </c>
      <c r="J41" s="10">
        <f t="shared" si="7"/>
        <v>1.9384833333333333</v>
      </c>
      <c r="K41" s="9">
        <v>2.2400000000000002</v>
      </c>
      <c r="L41" s="9">
        <v>5.3</v>
      </c>
      <c r="M41" s="9">
        <v>0.59</v>
      </c>
      <c r="N41" s="9"/>
      <c r="O41" s="9"/>
      <c r="P41" s="10">
        <f t="shared" si="8"/>
        <v>3.9679000000000002</v>
      </c>
      <c r="Q41" s="10">
        <f t="shared" si="9"/>
        <v>3.8209999999999997</v>
      </c>
      <c r="R41" s="10">
        <f t="shared" si="10"/>
        <v>3.8419999999999996</v>
      </c>
      <c r="S41" s="10">
        <f t="shared" si="11"/>
        <v>1.038445433132688</v>
      </c>
      <c r="T41" s="10">
        <f t="shared" si="12"/>
        <v>1.0327693909422178</v>
      </c>
      <c r="U41" s="10">
        <f t="shared" si="13"/>
        <v>0.99453409682457061</v>
      </c>
    </row>
    <row r="42" spans="1:21" s="2" customFormat="1" ht="15.75" x14ac:dyDescent="0.25">
      <c r="A42" s="4" t="s">
        <v>48</v>
      </c>
      <c r="B42" s="3" t="s">
        <v>170</v>
      </c>
      <c r="C42" s="3" t="s">
        <v>49</v>
      </c>
      <c r="D42" s="11">
        <v>1.9959</v>
      </c>
      <c r="E42" s="11">
        <v>1.9137</v>
      </c>
      <c r="F42" s="11">
        <v>1.9194</v>
      </c>
      <c r="G42" s="11">
        <v>1.9804999999999999</v>
      </c>
      <c r="H42" s="11">
        <v>1.9109</v>
      </c>
      <c r="I42" s="11">
        <v>1.9420999999999999</v>
      </c>
      <c r="J42" s="10">
        <f t="shared" si="7"/>
        <v>1.9437500000000003</v>
      </c>
      <c r="K42" s="9">
        <v>2.15</v>
      </c>
      <c r="L42" s="9">
        <v>4.58</v>
      </c>
      <c r="M42" s="9">
        <v>0.94</v>
      </c>
      <c r="N42" s="9"/>
      <c r="O42" s="9"/>
      <c r="P42" s="10">
        <f t="shared" si="8"/>
        <v>3.9763999999999999</v>
      </c>
      <c r="Q42" s="10">
        <f t="shared" si="9"/>
        <v>3.8331</v>
      </c>
      <c r="R42" s="10">
        <f t="shared" si="10"/>
        <v>3.8529999999999998</v>
      </c>
      <c r="S42" s="10">
        <f t="shared" si="11"/>
        <v>1.037384884297305</v>
      </c>
      <c r="T42" s="10">
        <f t="shared" si="12"/>
        <v>1.0320269919543215</v>
      </c>
      <c r="U42" s="10">
        <f t="shared" si="13"/>
        <v>0.99483519335582671</v>
      </c>
    </row>
    <row r="43" spans="1:21" s="2" customFormat="1" ht="15.75" x14ac:dyDescent="0.25">
      <c r="A43" s="4" t="s">
        <v>50</v>
      </c>
      <c r="B43" s="3" t="s">
        <v>170</v>
      </c>
      <c r="C43" s="3" t="s">
        <v>49</v>
      </c>
      <c r="D43" s="11">
        <v>1.9781</v>
      </c>
      <c r="E43" s="11">
        <v>1.8626</v>
      </c>
      <c r="F43" s="11">
        <v>1.8797999999999999</v>
      </c>
      <c r="G43" s="11">
        <v>1.9599</v>
      </c>
      <c r="H43" s="11">
        <v>1.8849</v>
      </c>
      <c r="I43" s="11">
        <v>1.9248000000000001</v>
      </c>
      <c r="J43" s="10">
        <f t="shared" si="7"/>
        <v>1.9150166666666666</v>
      </c>
      <c r="K43" s="9">
        <v>0.05</v>
      </c>
      <c r="L43" s="9">
        <v>6.55</v>
      </c>
      <c r="M43" s="9">
        <v>1.71</v>
      </c>
      <c r="N43" s="9"/>
      <c r="O43" s="9"/>
      <c r="P43" s="10">
        <f t="shared" si="8"/>
        <v>3.9379999999999997</v>
      </c>
      <c r="Q43" s="10">
        <f t="shared" si="9"/>
        <v>3.7423999999999999</v>
      </c>
      <c r="R43" s="10">
        <f t="shared" si="10"/>
        <v>3.8097000000000003</v>
      </c>
      <c r="S43" s="10">
        <f t="shared" si="11"/>
        <v>1.0522659256092346</v>
      </c>
      <c r="T43" s="10">
        <f t="shared" si="12"/>
        <v>1.03367719242985</v>
      </c>
      <c r="U43" s="10">
        <f t="shared" si="13"/>
        <v>0.98233456702627497</v>
      </c>
    </row>
    <row r="44" spans="1:21" s="2" customFormat="1" ht="15.75" x14ac:dyDescent="0.25">
      <c r="A44" s="13"/>
      <c r="B44" s="3" t="s">
        <v>170</v>
      </c>
      <c r="C44" s="3" t="s">
        <v>51</v>
      </c>
      <c r="D44" s="8">
        <v>1.9950000000000001</v>
      </c>
      <c r="E44" s="8">
        <v>1.893</v>
      </c>
      <c r="F44" s="11">
        <v>1.9</v>
      </c>
      <c r="G44" s="11">
        <v>1.9550000000000001</v>
      </c>
      <c r="H44" s="8">
        <v>1.9</v>
      </c>
      <c r="I44" s="11">
        <v>1.9319999999999999</v>
      </c>
      <c r="J44" s="10">
        <f t="shared" si="7"/>
        <v>1.9291666666666669</v>
      </c>
      <c r="K44" s="9">
        <v>2.0499999999999998</v>
      </c>
      <c r="L44" s="9">
        <v>5.93</v>
      </c>
      <c r="M44" s="9">
        <v>0.18</v>
      </c>
      <c r="N44" s="9"/>
      <c r="O44" s="9"/>
      <c r="P44" s="10">
        <f t="shared" si="8"/>
        <v>3.95</v>
      </c>
      <c r="Q44" s="10">
        <f t="shared" si="9"/>
        <v>3.7930000000000001</v>
      </c>
      <c r="R44" s="10">
        <f t="shared" si="10"/>
        <v>3.8319999999999999</v>
      </c>
      <c r="S44" s="10">
        <f t="shared" si="11"/>
        <v>1.0413920379646717</v>
      </c>
      <c r="T44" s="10">
        <f t="shared" si="12"/>
        <v>1.0307933194154488</v>
      </c>
      <c r="U44" s="10">
        <f t="shared" si="13"/>
        <v>0.98982254697286021</v>
      </c>
    </row>
    <row r="45" spans="1:21" s="2" customFormat="1" ht="15.75" x14ac:dyDescent="0.25">
      <c r="A45" s="13" t="s">
        <v>52</v>
      </c>
      <c r="B45" s="3" t="s">
        <v>170</v>
      </c>
      <c r="C45" s="3" t="s">
        <v>53</v>
      </c>
      <c r="D45" s="8">
        <v>1.9770000000000001</v>
      </c>
      <c r="E45" s="8">
        <v>1.8580000000000001</v>
      </c>
      <c r="F45" s="11">
        <v>1.8859999999999999</v>
      </c>
      <c r="G45" s="11">
        <v>1.958</v>
      </c>
      <c r="H45" s="11">
        <v>1.8779999999999999</v>
      </c>
      <c r="I45" s="11">
        <v>1.921</v>
      </c>
      <c r="J45" s="10">
        <f t="shared" si="7"/>
        <v>1.913</v>
      </c>
      <c r="K45" s="9">
        <v>1.87</v>
      </c>
      <c r="L45" s="9">
        <v>6.01</v>
      </c>
      <c r="M45" s="9">
        <v>0.87</v>
      </c>
      <c r="N45" s="9"/>
      <c r="O45" s="9"/>
      <c r="P45" s="10">
        <f t="shared" si="8"/>
        <v>3.9350000000000001</v>
      </c>
      <c r="Q45" s="10">
        <f t="shared" si="9"/>
        <v>3.7439999999999998</v>
      </c>
      <c r="R45" s="10">
        <f t="shared" si="10"/>
        <v>3.7989999999999999</v>
      </c>
      <c r="S45" s="10">
        <f t="shared" si="11"/>
        <v>1.0510149572649574</v>
      </c>
      <c r="T45" s="10">
        <f t="shared" si="12"/>
        <v>1.0357988944459069</v>
      </c>
      <c r="U45" s="10">
        <f t="shared" si="13"/>
        <v>0.98552250592261115</v>
      </c>
    </row>
    <row r="46" spans="1:21" s="2" customFormat="1" ht="15.75" x14ac:dyDescent="0.25">
      <c r="A46" s="13" t="s">
        <v>67</v>
      </c>
      <c r="B46" s="14" t="s">
        <v>71</v>
      </c>
      <c r="C46" s="3" t="s">
        <v>73</v>
      </c>
      <c r="D46" s="10">
        <v>1.9914000000000001</v>
      </c>
      <c r="E46" s="10">
        <v>1.9040999999999999</v>
      </c>
      <c r="F46" s="10">
        <v>1.9111</v>
      </c>
      <c r="G46" s="10">
        <v>1.9863999999999999</v>
      </c>
      <c r="H46" s="10">
        <v>1.9049</v>
      </c>
      <c r="I46" s="10">
        <v>1.9863999999999999</v>
      </c>
      <c r="J46" s="10">
        <f t="shared" si="7"/>
        <v>1.9473833333333335</v>
      </c>
      <c r="K46" s="9">
        <v>0.03</v>
      </c>
      <c r="L46" s="9">
        <v>5.23</v>
      </c>
      <c r="M46" s="9">
        <v>2.25</v>
      </c>
      <c r="N46" s="9">
        <v>0.32</v>
      </c>
      <c r="O46" s="22"/>
      <c r="P46" s="10">
        <f t="shared" si="8"/>
        <v>3.9778000000000002</v>
      </c>
      <c r="Q46" s="10">
        <f t="shared" si="9"/>
        <v>3.8151999999999999</v>
      </c>
      <c r="R46" s="10">
        <f t="shared" si="10"/>
        <v>3.8913000000000002</v>
      </c>
      <c r="S46" s="10">
        <f t="shared" si="11"/>
        <v>1.0426189976934368</v>
      </c>
      <c r="T46" s="10">
        <f t="shared" si="12"/>
        <v>1.022229075116285</v>
      </c>
      <c r="U46" s="10">
        <f t="shared" si="13"/>
        <v>0.98044355356821622</v>
      </c>
    </row>
    <row r="47" spans="1:21" s="2" customFormat="1" ht="15.75" x14ac:dyDescent="0.25">
      <c r="A47" s="13" t="s">
        <v>68</v>
      </c>
      <c r="B47" s="14" t="s">
        <v>71</v>
      </c>
      <c r="C47" s="3" t="s">
        <v>73</v>
      </c>
      <c r="D47" s="10">
        <v>1.9895</v>
      </c>
      <c r="E47" s="10">
        <v>1.9016999999999999</v>
      </c>
      <c r="F47" s="10">
        <v>1.9075</v>
      </c>
      <c r="G47" s="10">
        <v>1.9845999999999999</v>
      </c>
      <c r="H47" s="10">
        <v>1.9037999999999999</v>
      </c>
      <c r="I47" s="10">
        <v>1.9449000000000001</v>
      </c>
      <c r="J47" s="10">
        <f t="shared" si="7"/>
        <v>1.938666666666667</v>
      </c>
      <c r="K47" s="9">
        <v>0</v>
      </c>
      <c r="L47" s="9">
        <v>5.4509999999999996</v>
      </c>
      <c r="M47" s="9">
        <v>3.5489999999999999</v>
      </c>
      <c r="N47" s="22"/>
      <c r="O47" s="22"/>
      <c r="P47" s="10">
        <f t="shared" si="8"/>
        <v>3.9741</v>
      </c>
      <c r="Q47" s="10">
        <f t="shared" si="9"/>
        <v>3.8091999999999997</v>
      </c>
      <c r="R47" s="10">
        <f t="shared" si="10"/>
        <v>3.8487</v>
      </c>
      <c r="S47" s="10">
        <f t="shared" si="11"/>
        <v>1.0432899296440199</v>
      </c>
      <c r="T47" s="10">
        <f t="shared" si="12"/>
        <v>1.0325824304310547</v>
      </c>
      <c r="U47" s="10">
        <f t="shared" si="13"/>
        <v>0.98973679424221161</v>
      </c>
    </row>
    <row r="48" spans="1:21" s="2" customFormat="1" ht="15.75" x14ac:dyDescent="0.25">
      <c r="A48" s="14" t="s">
        <v>72</v>
      </c>
      <c r="B48" s="14" t="s">
        <v>71</v>
      </c>
      <c r="C48" s="3" t="s">
        <v>89</v>
      </c>
      <c r="D48" s="10">
        <v>1.9786999999999999</v>
      </c>
      <c r="E48" s="10">
        <v>1.8716999999999999</v>
      </c>
      <c r="F48" s="10">
        <v>1.8855</v>
      </c>
      <c r="G48" s="10">
        <v>1.9677</v>
      </c>
      <c r="H48" s="10">
        <v>1.8885000000000001</v>
      </c>
      <c r="I48" s="10">
        <v>1.931</v>
      </c>
      <c r="J48" s="10">
        <f t="shared" si="7"/>
        <v>1.9205166666666666</v>
      </c>
      <c r="K48" s="9">
        <v>0.02</v>
      </c>
      <c r="L48" s="9">
        <v>6.32</v>
      </c>
      <c r="M48" s="9">
        <v>1.89</v>
      </c>
      <c r="N48" s="9">
        <v>0.13</v>
      </c>
      <c r="O48" s="22"/>
      <c r="P48" s="10">
        <f t="shared" si="8"/>
        <v>3.9463999999999997</v>
      </c>
      <c r="Q48" s="10">
        <f t="shared" si="9"/>
        <v>3.7572000000000001</v>
      </c>
      <c r="R48" s="10">
        <f t="shared" si="10"/>
        <v>3.8195000000000001</v>
      </c>
      <c r="S48" s="10">
        <f t="shared" si="11"/>
        <v>1.0503566485680824</v>
      </c>
      <c r="T48" s="10">
        <f t="shared" si="12"/>
        <v>1.033224244010996</v>
      </c>
      <c r="U48" s="10">
        <f t="shared" si="13"/>
        <v>0.98368896452415233</v>
      </c>
    </row>
    <row r="49" spans="1:21" s="2" customFormat="1" ht="15.75" x14ac:dyDescent="0.25">
      <c r="A49" s="14" t="s">
        <v>75</v>
      </c>
      <c r="B49" s="14" t="s">
        <v>75</v>
      </c>
      <c r="C49" s="3" t="s">
        <v>74</v>
      </c>
      <c r="D49" s="10">
        <v>1.9984999999999999</v>
      </c>
      <c r="E49" s="10">
        <v>1.9080999999999999</v>
      </c>
      <c r="F49" s="8">
        <v>1.9074</v>
      </c>
      <c r="G49" s="8">
        <v>1.9572000000000001</v>
      </c>
      <c r="H49" s="8">
        <v>1.8994</v>
      </c>
      <c r="I49" s="10">
        <v>1.9258</v>
      </c>
      <c r="J49" s="10">
        <f t="shared" si="7"/>
        <v>1.9327333333333334</v>
      </c>
      <c r="K49" s="9">
        <v>2.0609999999999999</v>
      </c>
      <c r="L49" s="9">
        <v>6.2910000000000004</v>
      </c>
      <c r="M49" s="9">
        <v>0.627</v>
      </c>
      <c r="N49" s="22"/>
      <c r="O49" s="22"/>
      <c r="P49" s="10">
        <f t="shared" si="8"/>
        <v>3.9557000000000002</v>
      </c>
      <c r="Q49" s="10">
        <f t="shared" si="9"/>
        <v>3.8155000000000001</v>
      </c>
      <c r="R49" s="10">
        <f t="shared" si="10"/>
        <v>3.8251999999999997</v>
      </c>
      <c r="S49" s="10">
        <f t="shared" si="11"/>
        <v>1.0367448565063557</v>
      </c>
      <c r="T49" s="10">
        <f t="shared" si="12"/>
        <v>1.0341158632228382</v>
      </c>
      <c r="U49" s="10">
        <f t="shared" si="13"/>
        <v>0.99746418487922206</v>
      </c>
    </row>
    <row r="50" spans="1:21" s="2" customFormat="1" ht="15.75" x14ac:dyDescent="0.25">
      <c r="A50" s="13" t="s">
        <v>77</v>
      </c>
      <c r="B50" s="13" t="s">
        <v>77</v>
      </c>
      <c r="C50" s="3" t="s">
        <v>76</v>
      </c>
      <c r="D50" s="10">
        <v>1.998</v>
      </c>
      <c r="E50" s="10">
        <v>1.9060999999999999</v>
      </c>
      <c r="F50" s="8">
        <v>1.9076</v>
      </c>
      <c r="G50" s="8">
        <v>1.9553</v>
      </c>
      <c r="H50" s="8">
        <v>1.8988</v>
      </c>
      <c r="I50" s="10">
        <v>1.9265000000000001</v>
      </c>
      <c r="J50" s="10">
        <f t="shared" si="7"/>
        <v>1.9320500000000003</v>
      </c>
      <c r="K50" s="9">
        <v>1.776</v>
      </c>
      <c r="L50" s="9">
        <v>6.6239999999999997</v>
      </c>
      <c r="M50" s="9">
        <v>0.6</v>
      </c>
      <c r="N50" s="22"/>
      <c r="O50" s="22"/>
      <c r="P50" s="10">
        <f t="shared" si="8"/>
        <v>3.9533</v>
      </c>
      <c r="Q50" s="10">
        <f t="shared" si="9"/>
        <v>3.8136999999999999</v>
      </c>
      <c r="R50" s="10">
        <f t="shared" si="10"/>
        <v>3.8253000000000004</v>
      </c>
      <c r="S50" s="10">
        <f t="shared" si="11"/>
        <v>1.0366048719091696</v>
      </c>
      <c r="T50" s="10">
        <f t="shared" si="12"/>
        <v>1.033461427861867</v>
      </c>
      <c r="U50" s="10">
        <f t="shared" si="13"/>
        <v>0.99696755810001814</v>
      </c>
    </row>
    <row r="51" spans="1:21" s="2" customFormat="1" ht="15.75" x14ac:dyDescent="0.25">
      <c r="A51" s="28" t="s">
        <v>77</v>
      </c>
      <c r="B51" s="28" t="s">
        <v>77</v>
      </c>
      <c r="C51" s="29" t="s">
        <v>76</v>
      </c>
      <c r="D51" s="18">
        <v>1.9982</v>
      </c>
      <c r="E51" s="18">
        <v>1.9056999999999999</v>
      </c>
      <c r="F51" s="17">
        <v>1.9075</v>
      </c>
      <c r="G51" s="17">
        <v>1.9550000000000001</v>
      </c>
      <c r="H51" s="17">
        <v>1.8984000000000001</v>
      </c>
      <c r="I51" s="18">
        <v>1.9271</v>
      </c>
      <c r="J51" s="18">
        <f t="shared" si="7"/>
        <v>1.9319833333333332</v>
      </c>
      <c r="K51" s="30">
        <v>1.863</v>
      </c>
      <c r="L51" s="30">
        <v>6.5369999999999999</v>
      </c>
      <c r="M51" s="30">
        <v>0.6</v>
      </c>
      <c r="N51" s="31"/>
      <c r="O51" s="31"/>
      <c r="P51" s="18">
        <f t="shared" si="8"/>
        <v>3.9531999999999998</v>
      </c>
      <c r="Q51" s="18">
        <f t="shared" si="9"/>
        <v>3.8132000000000001</v>
      </c>
      <c r="R51" s="18">
        <f t="shared" si="10"/>
        <v>3.8254999999999999</v>
      </c>
      <c r="S51" s="18">
        <f t="shared" si="11"/>
        <v>1.0367145704395258</v>
      </c>
      <c r="T51" s="18">
        <f t="shared" si="12"/>
        <v>1.0333812573519801</v>
      </c>
      <c r="U51" s="18">
        <f t="shared" si="13"/>
        <v>0.99678473402169654</v>
      </c>
    </row>
    <row r="52" spans="1:21" s="2" customFormat="1" ht="15.75" x14ac:dyDescent="0.25">
      <c r="A52" s="14" t="s">
        <v>69</v>
      </c>
      <c r="B52" s="14" t="s">
        <v>184</v>
      </c>
      <c r="C52" s="3" t="s">
        <v>73</v>
      </c>
      <c r="D52" s="10">
        <v>1.8977999999999999</v>
      </c>
      <c r="E52" s="10">
        <v>1.9480999999999999</v>
      </c>
      <c r="F52" s="10">
        <v>1.9089</v>
      </c>
      <c r="G52" s="10">
        <v>2.0226999999999999</v>
      </c>
      <c r="H52" s="10">
        <v>1.9111</v>
      </c>
      <c r="I52" s="10">
        <v>1.9315</v>
      </c>
      <c r="J52" s="10">
        <f>AVERAGE(D52:I52)</f>
        <v>1.9366833333333331</v>
      </c>
      <c r="K52" s="9">
        <v>0.03</v>
      </c>
      <c r="L52" s="9">
        <v>5.23</v>
      </c>
      <c r="M52" s="9">
        <v>2.25</v>
      </c>
      <c r="N52" s="9">
        <v>0.32</v>
      </c>
      <c r="O52" s="22"/>
      <c r="P52" s="10">
        <f>D52+G52</f>
        <v>3.9204999999999997</v>
      </c>
      <c r="Q52" s="10">
        <f>E52+F52</f>
        <v>3.8570000000000002</v>
      </c>
      <c r="R52" s="10">
        <f>H52+I52</f>
        <v>3.8426</v>
      </c>
      <c r="S52" s="10">
        <f>P52/Q52</f>
        <v>1.0164635727249156</v>
      </c>
      <c r="T52" s="10">
        <f>P52/R52</f>
        <v>1.0202727320043719</v>
      </c>
      <c r="U52" s="10">
        <f>Q52/R52</f>
        <v>1.0037474626554936</v>
      </c>
    </row>
    <row r="53" spans="1:21" s="2" customFormat="1" ht="15.75" x14ac:dyDescent="0.25">
      <c r="A53" s="14" t="s">
        <v>70</v>
      </c>
      <c r="B53" s="14" t="s">
        <v>184</v>
      </c>
      <c r="C53" s="3" t="s">
        <v>73</v>
      </c>
      <c r="D53" s="10">
        <v>1.8969</v>
      </c>
      <c r="E53" s="10">
        <v>1.954</v>
      </c>
      <c r="F53" s="8">
        <v>1.9126000000000001</v>
      </c>
      <c r="G53" s="8">
        <v>2.0261999999999998</v>
      </c>
      <c r="H53" s="8">
        <v>1.9137</v>
      </c>
      <c r="I53" s="10">
        <v>1.9337</v>
      </c>
      <c r="J53" s="10">
        <f>AVERAGE(D53:I53)</f>
        <v>1.9395166666666668</v>
      </c>
      <c r="K53" s="9">
        <v>0</v>
      </c>
      <c r="L53" s="9">
        <v>5.4509999999999996</v>
      </c>
      <c r="M53" s="9">
        <v>3.5489999999999999</v>
      </c>
      <c r="N53" s="22"/>
      <c r="O53" s="22"/>
      <c r="P53" s="10">
        <f>D53+G53</f>
        <v>3.9230999999999998</v>
      </c>
      <c r="Q53" s="10">
        <f>E53+F53</f>
        <v>3.8666</v>
      </c>
      <c r="R53" s="10">
        <f>H53+I53</f>
        <v>3.8473999999999999</v>
      </c>
      <c r="S53" s="10">
        <f>P53/Q53</f>
        <v>1.0146123209020845</v>
      </c>
      <c r="T53" s="10">
        <f>P53/R53</f>
        <v>1.0196756250974683</v>
      </c>
      <c r="U53" s="10">
        <f>Q53/R53</f>
        <v>1.0049903831158704</v>
      </c>
    </row>
    <row r="54" spans="1:21" s="2" customFormat="1" ht="15.75" x14ac:dyDescent="0.25">
      <c r="A54" s="14" t="s">
        <v>99</v>
      </c>
      <c r="B54" s="14" t="s">
        <v>98</v>
      </c>
      <c r="C54" s="3" t="s">
        <v>97</v>
      </c>
      <c r="D54" s="10">
        <v>1.9034</v>
      </c>
      <c r="E54" s="10">
        <v>1.9298</v>
      </c>
      <c r="F54" s="8">
        <v>1.8816999999999999</v>
      </c>
      <c r="G54" s="8">
        <v>1.9745999999999999</v>
      </c>
      <c r="H54" s="8">
        <v>1.8879999999999999</v>
      </c>
      <c r="I54" s="10">
        <v>1.9305000000000001</v>
      </c>
      <c r="J54" s="10">
        <f>AVERAGE(D54:I54)</f>
        <v>1.9180000000000001</v>
      </c>
      <c r="K54" s="22"/>
      <c r="L54" s="22"/>
      <c r="M54" s="22"/>
      <c r="N54" s="22"/>
      <c r="O54" s="22"/>
      <c r="P54" s="10">
        <f>D54+G54</f>
        <v>3.8780000000000001</v>
      </c>
      <c r="Q54" s="10">
        <f>E54+F54</f>
        <v>3.8114999999999997</v>
      </c>
      <c r="R54" s="10">
        <f>H54+I54</f>
        <v>3.8185000000000002</v>
      </c>
      <c r="S54" s="10">
        <f>P54/Q54</f>
        <v>1.0174471992653813</v>
      </c>
      <c r="T54" s="10">
        <f>P54/R54</f>
        <v>1.0155820348304307</v>
      </c>
      <c r="U54" s="10">
        <f>Q54/R54</f>
        <v>0.99816681943171393</v>
      </c>
    </row>
    <row r="55" spans="1:21" s="2" customFormat="1" ht="15.75" x14ac:dyDescent="0.25">
      <c r="A55" s="32" t="s">
        <v>101</v>
      </c>
      <c r="B55" s="32" t="s">
        <v>98</v>
      </c>
      <c r="C55" s="29" t="s">
        <v>100</v>
      </c>
      <c r="D55" s="18">
        <v>1.8996</v>
      </c>
      <c r="E55" s="18">
        <v>1.9286000000000001</v>
      </c>
      <c r="F55" s="17">
        <v>1.8872</v>
      </c>
      <c r="G55" s="17">
        <v>1.9831000000000001</v>
      </c>
      <c r="H55" s="17">
        <v>1.8902000000000001</v>
      </c>
      <c r="I55" s="18">
        <v>1.9275</v>
      </c>
      <c r="J55" s="18">
        <f>AVERAGE(D55:I55)</f>
        <v>1.9193666666666667</v>
      </c>
      <c r="K55" s="30">
        <v>0.06</v>
      </c>
      <c r="L55" s="30">
        <v>6.41</v>
      </c>
      <c r="M55" s="30">
        <v>2.5299999999999998</v>
      </c>
      <c r="N55" s="31"/>
      <c r="O55" s="31"/>
      <c r="P55" s="18">
        <f>D55+G55</f>
        <v>3.8826999999999998</v>
      </c>
      <c r="Q55" s="18">
        <f>E55+F55</f>
        <v>3.8158000000000003</v>
      </c>
      <c r="R55" s="18">
        <f>H55+I55</f>
        <v>3.8177000000000003</v>
      </c>
      <c r="S55" s="18">
        <f>P55/Q55</f>
        <v>1.0175323654279573</v>
      </c>
      <c r="T55" s="18">
        <f>P55/R55</f>
        <v>1.0170259580375618</v>
      </c>
      <c r="U55" s="18">
        <f>Q55/R55</f>
        <v>0.99950231814967128</v>
      </c>
    </row>
    <row r="56" spans="1:21" s="2" customFormat="1" ht="15.75" x14ac:dyDescent="0.25">
      <c r="A56" s="14" t="s">
        <v>78</v>
      </c>
      <c r="B56" s="14" t="s">
        <v>78</v>
      </c>
      <c r="C56" s="3" t="s">
        <v>79</v>
      </c>
      <c r="D56" s="10">
        <v>1.9725999999999999</v>
      </c>
      <c r="E56" s="10">
        <v>1.8574999999999999</v>
      </c>
      <c r="F56" s="8">
        <v>1.8796999999999999</v>
      </c>
      <c r="G56" s="8">
        <v>1.9581999999999999</v>
      </c>
      <c r="H56" s="8">
        <v>1.8829</v>
      </c>
      <c r="I56" s="10">
        <v>1.9165000000000001</v>
      </c>
      <c r="J56" s="10">
        <f t="shared" ref="J56:J88" si="14">AVERAGE(D56:I56)</f>
        <v>1.9112333333333329</v>
      </c>
      <c r="K56" s="22">
        <v>0</v>
      </c>
      <c r="L56" s="22">
        <v>7.14</v>
      </c>
      <c r="M56" s="22">
        <v>0</v>
      </c>
      <c r="N56" s="22">
        <v>1.341</v>
      </c>
      <c r="O56" s="22">
        <v>0.54</v>
      </c>
      <c r="P56" s="10">
        <f t="shared" ref="P56:P88" si="15">D56+G56</f>
        <v>3.9307999999999996</v>
      </c>
      <c r="Q56" s="10">
        <f t="shared" ref="Q56:Q88" si="16">E56+F56</f>
        <v>3.7371999999999996</v>
      </c>
      <c r="R56" s="10">
        <f t="shared" ref="R56:R88" si="17">H56+I56</f>
        <v>3.7994000000000003</v>
      </c>
      <c r="S56" s="10">
        <f t="shared" ref="S56:S88" si="18">P56/Q56</f>
        <v>1.0518034892432837</v>
      </c>
      <c r="T56" s="10">
        <f t="shared" ref="T56:T88" si="19">P56/R56</f>
        <v>1.0345844080644311</v>
      </c>
      <c r="U56" s="10">
        <f t="shared" ref="U56:U88" si="20">Q56/R56</f>
        <v>0.98362899405169224</v>
      </c>
    </row>
    <row r="57" spans="1:21" s="2" customFormat="1" ht="15.75" x14ac:dyDescent="0.25">
      <c r="A57" s="14" t="s">
        <v>80</v>
      </c>
      <c r="B57" s="14" t="s">
        <v>78</v>
      </c>
      <c r="C57" s="3" t="s">
        <v>73</v>
      </c>
      <c r="D57" s="10">
        <v>1.9738</v>
      </c>
      <c r="E57" s="10">
        <v>1.8605</v>
      </c>
      <c r="F57" s="8">
        <v>1.8789</v>
      </c>
      <c r="G57" s="8">
        <v>1.9562999999999999</v>
      </c>
      <c r="H57" s="8">
        <v>1.8841000000000001</v>
      </c>
      <c r="I57" s="10">
        <v>1.9177999999999999</v>
      </c>
      <c r="J57" s="10">
        <f t="shared" si="14"/>
        <v>1.9118999999999999</v>
      </c>
      <c r="K57" s="22"/>
      <c r="L57" s="22">
        <v>7.7670000000000003</v>
      </c>
      <c r="M57" s="22">
        <v>0.01</v>
      </c>
      <c r="N57" s="22">
        <v>1.2330000000000001</v>
      </c>
      <c r="O57" s="22"/>
      <c r="P57" s="10">
        <f t="shared" si="15"/>
        <v>3.9300999999999999</v>
      </c>
      <c r="Q57" s="10">
        <f t="shared" si="16"/>
        <v>3.7393999999999998</v>
      </c>
      <c r="R57" s="10">
        <f t="shared" si="17"/>
        <v>3.8018999999999998</v>
      </c>
      <c r="S57" s="10">
        <f t="shared" si="18"/>
        <v>1.0509974862277371</v>
      </c>
      <c r="T57" s="10">
        <f t="shared" si="19"/>
        <v>1.033719982114206</v>
      </c>
      <c r="U57" s="10">
        <f t="shared" si="20"/>
        <v>0.98356085115337066</v>
      </c>
    </row>
    <row r="58" spans="1:21" s="2" customFormat="1" ht="15.75" x14ac:dyDescent="0.25">
      <c r="A58" s="14" t="s">
        <v>81</v>
      </c>
      <c r="B58" s="14" t="s">
        <v>78</v>
      </c>
      <c r="C58" s="3" t="s">
        <v>73</v>
      </c>
      <c r="D58" s="10">
        <v>1.9415</v>
      </c>
      <c r="E58" s="10">
        <v>1.8996</v>
      </c>
      <c r="F58" s="8">
        <v>1.8885000000000001</v>
      </c>
      <c r="G58" s="8">
        <v>1.9693000000000001</v>
      </c>
      <c r="H58" s="8">
        <v>1.8900999999999999</v>
      </c>
      <c r="I58" s="10">
        <v>1.9092</v>
      </c>
      <c r="J58" s="10">
        <f t="shared" si="14"/>
        <v>1.9163666666666668</v>
      </c>
      <c r="K58" s="22"/>
      <c r="L58" s="22">
        <v>7.7279999999999998</v>
      </c>
      <c r="M58" s="22">
        <v>0.01</v>
      </c>
      <c r="N58" s="22">
        <v>1.272</v>
      </c>
      <c r="O58" s="22"/>
      <c r="P58" s="10">
        <f t="shared" si="15"/>
        <v>3.9108000000000001</v>
      </c>
      <c r="Q58" s="10">
        <f t="shared" si="16"/>
        <v>3.7881</v>
      </c>
      <c r="R58" s="10">
        <f t="shared" si="17"/>
        <v>3.7992999999999997</v>
      </c>
      <c r="S58" s="10">
        <f t="shared" si="18"/>
        <v>1.032390908370951</v>
      </c>
      <c r="T58" s="10">
        <f t="shared" si="19"/>
        <v>1.0293475113836761</v>
      </c>
      <c r="U58" s="10">
        <f t="shared" si="20"/>
        <v>0.99705208854262639</v>
      </c>
    </row>
    <row r="59" spans="1:21" s="2" customFormat="1" ht="15.75" x14ac:dyDescent="0.25">
      <c r="A59" s="14" t="s">
        <v>84</v>
      </c>
      <c r="B59" s="14" t="s">
        <v>82</v>
      </c>
      <c r="C59" s="3" t="s">
        <v>83</v>
      </c>
      <c r="D59" s="10">
        <v>1.9763999999999999</v>
      </c>
      <c r="E59" s="10">
        <v>1.8612</v>
      </c>
      <c r="F59" s="8">
        <v>1.8815</v>
      </c>
      <c r="G59" s="8">
        <v>1.9581</v>
      </c>
      <c r="H59" s="8">
        <v>1.8837999999999999</v>
      </c>
      <c r="I59" s="10">
        <v>1.9201999999999999</v>
      </c>
      <c r="J59" s="10">
        <f t="shared" si="14"/>
        <v>1.9135333333333333</v>
      </c>
      <c r="K59" s="22"/>
      <c r="L59" s="22"/>
      <c r="M59" s="22"/>
      <c r="N59" s="22"/>
      <c r="O59" s="22"/>
      <c r="P59" s="10">
        <f t="shared" si="15"/>
        <v>3.9344999999999999</v>
      </c>
      <c r="Q59" s="10">
        <f t="shared" si="16"/>
        <v>3.7427000000000001</v>
      </c>
      <c r="R59" s="10">
        <f t="shared" si="17"/>
        <v>3.8039999999999998</v>
      </c>
      <c r="S59" s="10">
        <f t="shared" si="18"/>
        <v>1.0512464263766799</v>
      </c>
      <c r="T59" s="10">
        <f t="shared" si="19"/>
        <v>1.0343059936908519</v>
      </c>
      <c r="U59" s="10">
        <f t="shared" si="20"/>
        <v>0.98388538380651958</v>
      </c>
    </row>
    <row r="60" spans="1:21" s="2" customFormat="1" ht="15.75" x14ac:dyDescent="0.25">
      <c r="A60" s="13" t="s">
        <v>87</v>
      </c>
      <c r="B60" s="14" t="s">
        <v>86</v>
      </c>
      <c r="C60" s="3" t="s">
        <v>85</v>
      </c>
      <c r="D60" s="10">
        <v>1.9562999999999999</v>
      </c>
      <c r="E60" s="10">
        <v>1.8576999999999999</v>
      </c>
      <c r="F60" s="8">
        <v>1.8844000000000001</v>
      </c>
      <c r="G60" s="8">
        <v>1.9496</v>
      </c>
      <c r="H60" s="8">
        <v>1.8873</v>
      </c>
      <c r="I60" s="10">
        <v>1.9029</v>
      </c>
      <c r="J60" s="10">
        <f t="shared" si="14"/>
        <v>1.906366666666667</v>
      </c>
      <c r="K60" s="22"/>
      <c r="L60" s="22">
        <v>7.5869999999999997</v>
      </c>
      <c r="M60" s="22"/>
      <c r="N60" s="22">
        <v>2.9000000000000001E-2</v>
      </c>
      <c r="O60" s="22">
        <v>1.385</v>
      </c>
      <c r="P60" s="10">
        <f t="shared" si="15"/>
        <v>3.9058999999999999</v>
      </c>
      <c r="Q60" s="10">
        <f t="shared" si="16"/>
        <v>3.7420999999999998</v>
      </c>
      <c r="R60" s="10">
        <f t="shared" si="17"/>
        <v>3.7902</v>
      </c>
      <c r="S60" s="10">
        <f t="shared" si="18"/>
        <v>1.0437722134630287</v>
      </c>
      <c r="T60" s="10">
        <f t="shared" si="19"/>
        <v>1.0305260936098359</v>
      </c>
      <c r="U60" s="10">
        <f t="shared" si="20"/>
        <v>0.98730937681388842</v>
      </c>
    </row>
    <row r="61" spans="1:21" s="2" customFormat="1" ht="15.75" x14ac:dyDescent="0.25">
      <c r="A61" s="13" t="s">
        <v>90</v>
      </c>
      <c r="B61" s="14" t="s">
        <v>86</v>
      </c>
      <c r="C61" s="3" t="s">
        <v>88</v>
      </c>
      <c r="D61" s="10">
        <v>1.9573</v>
      </c>
      <c r="E61" s="10">
        <v>1.8646</v>
      </c>
      <c r="F61" s="8">
        <v>1.8848</v>
      </c>
      <c r="G61" s="8">
        <v>1.9456</v>
      </c>
      <c r="H61" s="8">
        <v>1.8827</v>
      </c>
      <c r="I61" s="10">
        <v>1.8994</v>
      </c>
      <c r="J61" s="10">
        <f t="shared" si="14"/>
        <v>1.9057333333333333</v>
      </c>
      <c r="K61" s="22"/>
      <c r="L61" s="22">
        <v>7.83</v>
      </c>
      <c r="M61" s="22"/>
      <c r="N61" s="22">
        <v>0</v>
      </c>
      <c r="O61" s="22">
        <v>0.9</v>
      </c>
      <c r="P61" s="10">
        <f t="shared" si="15"/>
        <v>3.9028999999999998</v>
      </c>
      <c r="Q61" s="10">
        <f t="shared" si="16"/>
        <v>3.7494000000000001</v>
      </c>
      <c r="R61" s="10">
        <f t="shared" si="17"/>
        <v>3.7820999999999998</v>
      </c>
      <c r="S61" s="10">
        <f t="shared" si="18"/>
        <v>1.0409398837147277</v>
      </c>
      <c r="T61" s="10">
        <f t="shared" si="19"/>
        <v>1.0319399275534755</v>
      </c>
      <c r="U61" s="10">
        <f t="shared" si="20"/>
        <v>0.99135400967716358</v>
      </c>
    </row>
    <row r="62" spans="1:21" s="2" customFormat="1" ht="15.75" x14ac:dyDescent="0.25">
      <c r="A62" s="13" t="s">
        <v>93</v>
      </c>
      <c r="B62" s="14" t="s">
        <v>92</v>
      </c>
      <c r="C62" s="3" t="s">
        <v>91</v>
      </c>
      <c r="D62" s="10">
        <v>1.9573</v>
      </c>
      <c r="E62" s="10">
        <v>1.8492999999999999</v>
      </c>
      <c r="F62" s="8">
        <v>1.8812</v>
      </c>
      <c r="G62" s="8">
        <v>1.9511000000000001</v>
      </c>
      <c r="H62" s="8">
        <v>1.8841000000000001</v>
      </c>
      <c r="I62" s="10">
        <v>1.9136</v>
      </c>
      <c r="J62" s="10">
        <f t="shared" si="14"/>
        <v>1.9061000000000001</v>
      </c>
      <c r="K62" s="22"/>
      <c r="L62" s="22">
        <v>7.65</v>
      </c>
      <c r="M62" s="22">
        <v>0.03</v>
      </c>
      <c r="N62" s="22">
        <v>0.18</v>
      </c>
      <c r="O62" s="22">
        <v>0.75</v>
      </c>
      <c r="P62" s="10">
        <f t="shared" si="15"/>
        <v>3.9084000000000003</v>
      </c>
      <c r="Q62" s="10">
        <f t="shared" si="16"/>
        <v>3.7305000000000001</v>
      </c>
      <c r="R62" s="10">
        <f t="shared" si="17"/>
        <v>3.7976999999999999</v>
      </c>
      <c r="S62" s="10">
        <f t="shared" si="18"/>
        <v>1.0476879774829111</v>
      </c>
      <c r="T62" s="10">
        <f t="shared" si="19"/>
        <v>1.0291492218974643</v>
      </c>
      <c r="U62" s="10">
        <f t="shared" si="20"/>
        <v>0.98230507939015732</v>
      </c>
    </row>
    <row r="63" spans="1:21" s="2" customFormat="1" ht="15.75" x14ac:dyDescent="0.25">
      <c r="A63" s="13" t="s">
        <v>94</v>
      </c>
      <c r="B63" s="14" t="s">
        <v>92</v>
      </c>
      <c r="C63" s="3" t="s">
        <v>91</v>
      </c>
      <c r="D63" s="10">
        <v>1.9589000000000001</v>
      </c>
      <c r="E63" s="10">
        <v>1.8589</v>
      </c>
      <c r="F63" s="8">
        <v>1.8835</v>
      </c>
      <c r="G63" s="8">
        <v>1.9468000000000001</v>
      </c>
      <c r="H63" s="8">
        <v>1.8869</v>
      </c>
      <c r="I63" s="10">
        <v>1.905</v>
      </c>
      <c r="J63" s="10">
        <f t="shared" si="14"/>
        <v>1.9066666666666665</v>
      </c>
      <c r="K63" s="22"/>
      <c r="L63" s="22">
        <v>7.74</v>
      </c>
      <c r="M63" s="22"/>
      <c r="N63" s="22">
        <v>0.3</v>
      </c>
      <c r="O63" s="22">
        <v>1.08</v>
      </c>
      <c r="P63" s="10">
        <f t="shared" si="15"/>
        <v>3.9057000000000004</v>
      </c>
      <c r="Q63" s="10">
        <f t="shared" si="16"/>
        <v>3.7423999999999999</v>
      </c>
      <c r="R63" s="10">
        <f t="shared" si="17"/>
        <v>3.7919</v>
      </c>
      <c r="S63" s="10">
        <f t="shared" si="18"/>
        <v>1.0436351004702866</v>
      </c>
      <c r="T63" s="10">
        <f t="shared" si="19"/>
        <v>1.030011339961497</v>
      </c>
      <c r="U63" s="10">
        <f t="shared" si="20"/>
        <v>0.98694585827685322</v>
      </c>
    </row>
    <row r="64" spans="1:21" s="2" customFormat="1" ht="15.75" x14ac:dyDescent="0.25">
      <c r="A64" s="13" t="s">
        <v>96</v>
      </c>
      <c r="B64" s="14" t="s">
        <v>86</v>
      </c>
      <c r="C64" s="3" t="s">
        <v>95</v>
      </c>
      <c r="D64" s="10">
        <v>1.9618</v>
      </c>
      <c r="E64" s="10">
        <v>1.8731</v>
      </c>
      <c r="F64" s="8">
        <v>1.8828</v>
      </c>
      <c r="G64" s="8">
        <v>1.9393</v>
      </c>
      <c r="H64" s="8">
        <v>1.8808</v>
      </c>
      <c r="I64" s="10">
        <v>1.8958999999999999</v>
      </c>
      <c r="J64" s="10">
        <f t="shared" si="14"/>
        <v>1.9056166666666667</v>
      </c>
      <c r="K64" s="22"/>
      <c r="L64" s="22">
        <v>8.0009999999999994</v>
      </c>
      <c r="M64" s="22">
        <v>8.9999999999999993E-3</v>
      </c>
      <c r="N64" s="22">
        <v>0.09</v>
      </c>
      <c r="O64" s="22">
        <v>0.9</v>
      </c>
      <c r="P64" s="10">
        <f t="shared" si="15"/>
        <v>3.9011</v>
      </c>
      <c r="Q64" s="10">
        <f t="shared" si="16"/>
        <v>3.7559</v>
      </c>
      <c r="R64" s="10">
        <f t="shared" si="17"/>
        <v>3.7766999999999999</v>
      </c>
      <c r="S64" s="10">
        <f t="shared" si="18"/>
        <v>1.0386591762293991</v>
      </c>
      <c r="T64" s="10">
        <f t="shared" si="19"/>
        <v>1.0329388090131597</v>
      </c>
      <c r="U64" s="10">
        <f t="shared" si="20"/>
        <v>0.99449254640294438</v>
      </c>
    </row>
    <row r="65" spans="1:21" s="2" customFormat="1" ht="15.75" x14ac:dyDescent="0.25">
      <c r="A65" s="13"/>
      <c r="B65" s="13"/>
      <c r="C65" s="13" t="s">
        <v>102</v>
      </c>
      <c r="D65" s="10">
        <v>1.9616</v>
      </c>
      <c r="E65" s="10">
        <v>1.8579000000000001</v>
      </c>
      <c r="F65" s="8">
        <v>1.8807</v>
      </c>
      <c r="G65" s="8">
        <v>1.948</v>
      </c>
      <c r="H65" s="8">
        <v>1.8857999999999999</v>
      </c>
      <c r="I65" s="10">
        <v>1.9061999999999999</v>
      </c>
      <c r="J65" s="10">
        <f t="shared" si="14"/>
        <v>1.9067000000000001</v>
      </c>
      <c r="K65" s="22">
        <v>0.06</v>
      </c>
      <c r="L65" s="22">
        <v>7.23</v>
      </c>
      <c r="M65" s="22">
        <v>0.42</v>
      </c>
      <c r="N65" s="22">
        <v>0.18</v>
      </c>
      <c r="O65" s="22">
        <v>1.02</v>
      </c>
      <c r="P65" s="10">
        <f t="shared" si="15"/>
        <v>3.9096000000000002</v>
      </c>
      <c r="Q65" s="10">
        <f t="shared" si="16"/>
        <v>3.7385999999999999</v>
      </c>
      <c r="R65" s="10">
        <f t="shared" si="17"/>
        <v>3.7919999999999998</v>
      </c>
      <c r="S65" s="10">
        <f t="shared" si="18"/>
        <v>1.045739046701974</v>
      </c>
      <c r="T65" s="10">
        <f t="shared" si="19"/>
        <v>1.0310126582278483</v>
      </c>
      <c r="U65" s="10">
        <f t="shared" si="20"/>
        <v>0.98591772151898738</v>
      </c>
    </row>
    <row r="66" spans="1:21" s="2" customFormat="1" ht="15.75" x14ac:dyDescent="0.25">
      <c r="A66" s="14" t="s">
        <v>103</v>
      </c>
      <c r="B66" s="14" t="s">
        <v>113</v>
      </c>
      <c r="C66" s="3" t="s">
        <v>111</v>
      </c>
      <c r="D66" s="10">
        <v>1.9610000000000001</v>
      </c>
      <c r="E66" s="10">
        <v>1.8617999999999999</v>
      </c>
      <c r="F66" s="8">
        <v>1.8841000000000001</v>
      </c>
      <c r="G66" s="8">
        <v>1.9451000000000001</v>
      </c>
      <c r="H66" s="8">
        <v>1.8854</v>
      </c>
      <c r="I66" s="10">
        <v>1.9</v>
      </c>
      <c r="J66" s="10">
        <f t="shared" si="14"/>
        <v>1.9062333333333334</v>
      </c>
      <c r="K66" s="22"/>
      <c r="L66" s="22">
        <v>7.665</v>
      </c>
      <c r="M66" s="22">
        <v>4.2000000000000003E-2</v>
      </c>
      <c r="N66" s="22">
        <v>4.4999999999999998E-2</v>
      </c>
      <c r="O66" s="22">
        <v>1.248</v>
      </c>
      <c r="P66" s="10">
        <f t="shared" si="15"/>
        <v>3.9061000000000003</v>
      </c>
      <c r="Q66" s="10">
        <f t="shared" si="16"/>
        <v>3.7458999999999998</v>
      </c>
      <c r="R66" s="10">
        <f t="shared" si="17"/>
        <v>3.7854000000000001</v>
      </c>
      <c r="S66" s="10">
        <f t="shared" si="18"/>
        <v>1.0427667583224327</v>
      </c>
      <c r="T66" s="10">
        <f t="shared" si="19"/>
        <v>1.0318856659798172</v>
      </c>
      <c r="U66" s="10">
        <f t="shared" si="20"/>
        <v>0.98956517144819567</v>
      </c>
    </row>
    <row r="67" spans="1:21" s="2" customFormat="1" ht="15.75" x14ac:dyDescent="0.25">
      <c r="A67" s="14" t="s">
        <v>104</v>
      </c>
      <c r="B67" s="14" t="s">
        <v>113</v>
      </c>
      <c r="C67" s="3" t="s">
        <v>111</v>
      </c>
      <c r="D67" s="10">
        <v>1.9650000000000001</v>
      </c>
      <c r="E67" s="10">
        <v>1.8526</v>
      </c>
      <c r="F67" s="8">
        <v>1.8814</v>
      </c>
      <c r="G67" s="8">
        <v>1.9559</v>
      </c>
      <c r="H67" s="8">
        <v>1.8829</v>
      </c>
      <c r="I67" s="10">
        <v>1.9128000000000001</v>
      </c>
      <c r="J67" s="10">
        <f t="shared" si="14"/>
        <v>1.9084333333333332</v>
      </c>
      <c r="K67" s="22"/>
      <c r="L67" s="22">
        <v>7.23</v>
      </c>
      <c r="M67" s="22"/>
      <c r="N67" s="22">
        <v>0.89700000000000002</v>
      </c>
      <c r="O67" s="22">
        <v>0.84899999999999998</v>
      </c>
      <c r="P67" s="10">
        <f t="shared" si="15"/>
        <v>3.9209000000000001</v>
      </c>
      <c r="Q67" s="10">
        <f t="shared" si="16"/>
        <v>3.734</v>
      </c>
      <c r="R67" s="10">
        <f t="shared" si="17"/>
        <v>3.7957000000000001</v>
      </c>
      <c r="S67" s="10">
        <f t="shared" si="18"/>
        <v>1.0500535618639528</v>
      </c>
      <c r="T67" s="10">
        <f t="shared" si="19"/>
        <v>1.0329846932054694</v>
      </c>
      <c r="U67" s="10">
        <f t="shared" si="20"/>
        <v>0.98374476381168163</v>
      </c>
    </row>
    <row r="68" spans="1:21" s="2" customFormat="1" ht="15.75" x14ac:dyDescent="0.25">
      <c r="A68" s="14" t="s">
        <v>105</v>
      </c>
      <c r="B68" s="14" t="s">
        <v>113</v>
      </c>
      <c r="C68" s="3" t="s">
        <v>111</v>
      </c>
      <c r="D68" s="10">
        <v>1.9664999999999999</v>
      </c>
      <c r="E68" s="10">
        <v>1.8532</v>
      </c>
      <c r="F68" s="8">
        <v>1.8812</v>
      </c>
      <c r="G68" s="8">
        <v>1.9548000000000001</v>
      </c>
      <c r="H68" s="8">
        <v>1.8826000000000001</v>
      </c>
      <c r="I68" s="10">
        <v>1.913</v>
      </c>
      <c r="J68" s="10">
        <f t="shared" si="14"/>
        <v>1.90855</v>
      </c>
      <c r="K68" s="22"/>
      <c r="L68" s="22">
        <v>7.2510000000000003</v>
      </c>
      <c r="M68" s="22"/>
      <c r="N68" s="22">
        <v>0.97799999999999998</v>
      </c>
      <c r="O68" s="22">
        <v>0.78</v>
      </c>
      <c r="P68" s="10">
        <f t="shared" si="15"/>
        <v>3.9213</v>
      </c>
      <c r="Q68" s="10">
        <f t="shared" si="16"/>
        <v>3.7343999999999999</v>
      </c>
      <c r="R68" s="10">
        <f t="shared" si="17"/>
        <v>3.7956000000000003</v>
      </c>
      <c r="S68" s="10">
        <f t="shared" si="18"/>
        <v>1.0500482005141389</v>
      </c>
      <c r="T68" s="10">
        <f t="shared" si="19"/>
        <v>1.0331172937085045</v>
      </c>
      <c r="U68" s="10">
        <f t="shared" si="20"/>
        <v>0.98387606702497621</v>
      </c>
    </row>
    <row r="69" spans="1:21" s="2" customFormat="1" ht="15.75" x14ac:dyDescent="0.25">
      <c r="A69" s="13" t="s">
        <v>106</v>
      </c>
      <c r="B69" s="14" t="s">
        <v>113</v>
      </c>
      <c r="C69" s="3" t="s">
        <v>111</v>
      </c>
      <c r="D69" s="10">
        <v>1.9691000000000001</v>
      </c>
      <c r="E69" s="10">
        <v>1.8533999999999999</v>
      </c>
      <c r="F69" s="8">
        <v>1.8806</v>
      </c>
      <c r="G69" s="8">
        <v>1.9553</v>
      </c>
      <c r="H69" s="8">
        <v>1.883</v>
      </c>
      <c r="I69" s="10">
        <v>1.915</v>
      </c>
      <c r="J69" s="10">
        <f t="shared" si="14"/>
        <v>1.9093999999999998</v>
      </c>
      <c r="K69" s="22"/>
      <c r="L69" s="22">
        <v>7.2690000000000001</v>
      </c>
      <c r="M69" s="22"/>
      <c r="N69" s="22">
        <v>1.0740000000000001</v>
      </c>
      <c r="O69" s="22">
        <v>0.71099999999999997</v>
      </c>
      <c r="P69" s="10">
        <f t="shared" si="15"/>
        <v>3.9244000000000003</v>
      </c>
      <c r="Q69" s="10">
        <f t="shared" si="16"/>
        <v>3.734</v>
      </c>
      <c r="R69" s="10">
        <f t="shared" si="17"/>
        <v>3.798</v>
      </c>
      <c r="S69" s="10">
        <f t="shared" si="18"/>
        <v>1.0509908944831281</v>
      </c>
      <c r="T69" s="10">
        <f t="shared" si="19"/>
        <v>1.033280674038968</v>
      </c>
      <c r="U69" s="10">
        <f t="shared" si="20"/>
        <v>0.98314902580305419</v>
      </c>
    </row>
    <row r="70" spans="1:21" s="2" customFormat="1" ht="15.75" x14ac:dyDescent="0.25">
      <c r="A70" s="13" t="s">
        <v>107</v>
      </c>
      <c r="B70" s="14" t="s">
        <v>113</v>
      </c>
      <c r="C70" s="3" t="s">
        <v>111</v>
      </c>
      <c r="D70" s="10">
        <v>1.9704999999999999</v>
      </c>
      <c r="E70" s="10">
        <v>1.8559000000000001</v>
      </c>
      <c r="F70" s="8">
        <v>1.8807</v>
      </c>
      <c r="G70" s="8">
        <v>1.9541999999999999</v>
      </c>
      <c r="H70" s="8">
        <v>1.8839999999999999</v>
      </c>
      <c r="I70" s="10">
        <v>1.9151</v>
      </c>
      <c r="J70" s="10">
        <f t="shared" si="14"/>
        <v>1.910066666666667</v>
      </c>
      <c r="K70" s="22"/>
      <c r="L70" s="22">
        <v>7.3049999999999997</v>
      </c>
      <c r="M70" s="22"/>
      <c r="N70" s="22">
        <v>1.161</v>
      </c>
      <c r="O70" s="22">
        <v>0.57299999999999995</v>
      </c>
      <c r="P70" s="10">
        <f t="shared" si="15"/>
        <v>3.9246999999999996</v>
      </c>
      <c r="Q70" s="10">
        <f t="shared" si="16"/>
        <v>3.7366000000000001</v>
      </c>
      <c r="R70" s="10">
        <f t="shared" si="17"/>
        <v>3.7991000000000001</v>
      </c>
      <c r="S70" s="10">
        <f t="shared" si="18"/>
        <v>1.0503398811753999</v>
      </c>
      <c r="T70" s="10">
        <f t="shared" si="19"/>
        <v>1.0330604616882944</v>
      </c>
      <c r="U70" s="10">
        <f t="shared" si="20"/>
        <v>0.98354873522676423</v>
      </c>
    </row>
    <row r="71" spans="1:21" s="2" customFormat="1" ht="15.75" x14ac:dyDescent="0.25">
      <c r="A71" s="13" t="s">
        <v>108</v>
      </c>
      <c r="B71" s="14" t="s">
        <v>113</v>
      </c>
      <c r="C71" s="3" t="s">
        <v>111</v>
      </c>
      <c r="D71" s="10">
        <v>1.9724999999999999</v>
      </c>
      <c r="E71" s="10">
        <v>1.8576999999999999</v>
      </c>
      <c r="F71" s="8">
        <v>1.8798999999999999</v>
      </c>
      <c r="G71" s="8">
        <v>1.9557</v>
      </c>
      <c r="H71" s="8">
        <v>1.8823000000000001</v>
      </c>
      <c r="I71" s="10">
        <v>1.9168000000000001</v>
      </c>
      <c r="J71" s="10">
        <f t="shared" si="14"/>
        <v>1.9108166666666666</v>
      </c>
      <c r="K71" s="22"/>
      <c r="L71" s="22">
        <v>7.2329999999999997</v>
      </c>
      <c r="M71" s="22"/>
      <c r="N71" s="22">
        <v>1.2989999999999999</v>
      </c>
      <c r="O71" s="22">
        <v>0.44400000000000001</v>
      </c>
      <c r="P71" s="10">
        <f t="shared" si="15"/>
        <v>3.9281999999999999</v>
      </c>
      <c r="Q71" s="10">
        <f t="shared" si="16"/>
        <v>3.7375999999999996</v>
      </c>
      <c r="R71" s="10">
        <f t="shared" si="17"/>
        <v>3.7991000000000001</v>
      </c>
      <c r="S71" s="10">
        <f t="shared" si="18"/>
        <v>1.0509952910958904</v>
      </c>
      <c r="T71" s="10">
        <f t="shared" si="19"/>
        <v>1.0339817325155958</v>
      </c>
      <c r="U71" s="10">
        <f t="shared" si="20"/>
        <v>0.98381195546313582</v>
      </c>
    </row>
    <row r="72" spans="1:21" s="2" customFormat="1" ht="15.75" x14ac:dyDescent="0.25">
      <c r="A72" s="13" t="s">
        <v>109</v>
      </c>
      <c r="B72" s="14" t="s">
        <v>113</v>
      </c>
      <c r="C72" s="3" t="s">
        <v>111</v>
      </c>
      <c r="D72" s="10">
        <v>1.9730000000000001</v>
      </c>
      <c r="E72" s="10">
        <v>1.8575999999999999</v>
      </c>
      <c r="F72" s="8">
        <v>1.8804000000000001</v>
      </c>
      <c r="G72" s="8">
        <v>1.9567000000000001</v>
      </c>
      <c r="H72" s="8">
        <v>1.8824000000000001</v>
      </c>
      <c r="I72" s="10">
        <v>1.9174</v>
      </c>
      <c r="J72" s="10">
        <f t="shared" si="14"/>
        <v>1.9112500000000001</v>
      </c>
      <c r="K72" s="22"/>
      <c r="L72" s="22">
        <v>7.2779999999999996</v>
      </c>
      <c r="M72" s="22"/>
      <c r="N72" s="22">
        <v>1.3109999999999999</v>
      </c>
      <c r="O72" s="22">
        <v>0.44700000000000001</v>
      </c>
      <c r="P72" s="10">
        <f t="shared" si="15"/>
        <v>3.9297000000000004</v>
      </c>
      <c r="Q72" s="10">
        <f t="shared" si="16"/>
        <v>3.738</v>
      </c>
      <c r="R72" s="10">
        <f t="shared" si="17"/>
        <v>3.7998000000000003</v>
      </c>
      <c r="S72" s="10">
        <f t="shared" si="18"/>
        <v>1.0512841091492777</v>
      </c>
      <c r="T72" s="10">
        <f t="shared" si="19"/>
        <v>1.0341860097899889</v>
      </c>
      <c r="U72" s="10">
        <f t="shared" si="20"/>
        <v>0.98373598610453172</v>
      </c>
    </row>
    <row r="73" spans="1:21" s="2" customFormat="1" ht="15.75" x14ac:dyDescent="0.25">
      <c r="A73" s="13" t="s">
        <v>110</v>
      </c>
      <c r="B73" s="14" t="s">
        <v>86</v>
      </c>
      <c r="C73" s="3" t="s">
        <v>112</v>
      </c>
      <c r="D73" s="10">
        <v>1.9590000000000001</v>
      </c>
      <c r="E73" s="10">
        <v>1.8568</v>
      </c>
      <c r="F73" s="8">
        <v>1.8828</v>
      </c>
      <c r="G73" s="8">
        <v>1.9499</v>
      </c>
      <c r="H73" s="8">
        <v>1.8863000000000001</v>
      </c>
      <c r="I73" s="10">
        <v>1.9044000000000001</v>
      </c>
      <c r="J73" s="10">
        <f t="shared" si="14"/>
        <v>1.9065333333333336</v>
      </c>
      <c r="K73" s="22"/>
      <c r="L73" s="22">
        <v>7.5140000000000002</v>
      </c>
      <c r="M73" s="22">
        <v>0.19400000000000001</v>
      </c>
      <c r="N73" s="22">
        <v>0.43</v>
      </c>
      <c r="O73" s="22">
        <v>1.25</v>
      </c>
      <c r="P73" s="10">
        <f t="shared" si="15"/>
        <v>3.9089</v>
      </c>
      <c r="Q73" s="10">
        <f t="shared" si="16"/>
        <v>3.7396000000000003</v>
      </c>
      <c r="R73" s="10">
        <f t="shared" si="17"/>
        <v>3.7907000000000002</v>
      </c>
      <c r="S73" s="10">
        <f t="shared" si="18"/>
        <v>1.0452722216279815</v>
      </c>
      <c r="T73" s="10">
        <f t="shared" si="19"/>
        <v>1.0311815759622234</v>
      </c>
      <c r="U73" s="10">
        <f t="shared" si="20"/>
        <v>0.98651964017199989</v>
      </c>
    </row>
    <row r="74" spans="1:21" s="2" customFormat="1" ht="15.75" x14ac:dyDescent="0.25">
      <c r="A74" s="13" t="s">
        <v>114</v>
      </c>
      <c r="B74" s="14" t="s">
        <v>86</v>
      </c>
      <c r="C74" s="3" t="s">
        <v>112</v>
      </c>
      <c r="D74" s="10">
        <v>1.9579</v>
      </c>
      <c r="E74" s="10">
        <v>1.8551</v>
      </c>
      <c r="F74" s="8">
        <v>1.8834</v>
      </c>
      <c r="G74" s="8">
        <v>1.9523999999999999</v>
      </c>
      <c r="H74" s="8">
        <v>1.8863000000000001</v>
      </c>
      <c r="I74" s="10">
        <v>1.9052</v>
      </c>
      <c r="J74" s="10">
        <f t="shared" si="14"/>
        <v>1.9067166666666668</v>
      </c>
      <c r="K74" s="22">
        <v>0.125</v>
      </c>
      <c r="L74" s="22">
        <v>7.4589999999999996</v>
      </c>
      <c r="M74" s="22">
        <v>0.121</v>
      </c>
      <c r="N74" s="22">
        <v>0.94</v>
      </c>
      <c r="O74" s="22">
        <v>1.282</v>
      </c>
      <c r="P74" s="10">
        <f t="shared" si="15"/>
        <v>3.9102999999999999</v>
      </c>
      <c r="Q74" s="10">
        <f t="shared" si="16"/>
        <v>3.7385000000000002</v>
      </c>
      <c r="R74" s="10">
        <f t="shared" si="17"/>
        <v>3.7915000000000001</v>
      </c>
      <c r="S74" s="10">
        <f t="shared" si="18"/>
        <v>1.0459542597298381</v>
      </c>
      <c r="T74" s="10">
        <f t="shared" si="19"/>
        <v>1.0313332454173809</v>
      </c>
      <c r="U74" s="10">
        <f t="shared" si="20"/>
        <v>0.98602136357642101</v>
      </c>
    </row>
    <row r="75" spans="1:21" s="2" customFormat="1" ht="15.75" x14ac:dyDescent="0.25">
      <c r="A75" s="13" t="s">
        <v>115</v>
      </c>
      <c r="B75" s="14" t="s">
        <v>86</v>
      </c>
      <c r="C75" s="3" t="s">
        <v>112</v>
      </c>
      <c r="D75" s="10">
        <v>1.9622999999999999</v>
      </c>
      <c r="E75" s="10">
        <v>1.8539000000000001</v>
      </c>
      <c r="F75" s="8">
        <v>1.8817999999999999</v>
      </c>
      <c r="G75" s="8">
        <v>1.9518</v>
      </c>
      <c r="H75" s="8">
        <v>1.8845000000000001</v>
      </c>
      <c r="I75" s="10">
        <v>1.9078999999999999</v>
      </c>
      <c r="J75" s="10">
        <f t="shared" si="14"/>
        <v>1.9070333333333336</v>
      </c>
      <c r="K75" s="22"/>
      <c r="L75" s="22">
        <v>7.3559999999999999</v>
      </c>
      <c r="M75" s="22">
        <v>0.106</v>
      </c>
      <c r="N75" s="22">
        <v>0.43</v>
      </c>
      <c r="O75" s="22">
        <v>1.107</v>
      </c>
      <c r="P75" s="10">
        <f t="shared" si="15"/>
        <v>3.9140999999999999</v>
      </c>
      <c r="Q75" s="10">
        <f t="shared" si="16"/>
        <v>3.7357</v>
      </c>
      <c r="R75" s="10">
        <f t="shared" si="17"/>
        <v>3.7923999999999998</v>
      </c>
      <c r="S75" s="10">
        <f t="shared" si="18"/>
        <v>1.0477554407473832</v>
      </c>
      <c r="T75" s="10">
        <f t="shared" si="19"/>
        <v>1.0320904967830398</v>
      </c>
      <c r="U75" s="10">
        <f t="shared" si="20"/>
        <v>0.9850490454593398</v>
      </c>
    </row>
    <row r="76" spans="1:21" s="2" customFormat="1" ht="15.75" x14ac:dyDescent="0.25">
      <c r="A76" s="13" t="s">
        <v>116</v>
      </c>
      <c r="B76" s="14" t="s">
        <v>86</v>
      </c>
      <c r="C76" s="3" t="s">
        <v>112</v>
      </c>
      <c r="D76" s="10">
        <v>1.9633</v>
      </c>
      <c r="E76" s="10">
        <v>1.8519000000000001</v>
      </c>
      <c r="F76" s="8">
        <v>1.881</v>
      </c>
      <c r="G76" s="8">
        <v>1.9551000000000001</v>
      </c>
      <c r="H76" s="8">
        <v>1.8837999999999999</v>
      </c>
      <c r="I76" s="10">
        <v>1.9097999999999999</v>
      </c>
      <c r="J76" s="10">
        <f t="shared" si="14"/>
        <v>1.9074833333333334</v>
      </c>
      <c r="K76" s="22">
        <v>0.106</v>
      </c>
      <c r="L76" s="22">
        <v>7.0819999999999999</v>
      </c>
      <c r="M76" s="22">
        <v>0.79500000000000004</v>
      </c>
      <c r="N76" s="22">
        <v>7.1999999999999995E-2</v>
      </c>
      <c r="O76" s="22">
        <v>0.9</v>
      </c>
      <c r="P76" s="10">
        <f t="shared" si="15"/>
        <v>3.9184000000000001</v>
      </c>
      <c r="Q76" s="10">
        <f t="shared" si="16"/>
        <v>3.7328999999999999</v>
      </c>
      <c r="R76" s="10">
        <f t="shared" si="17"/>
        <v>3.7935999999999996</v>
      </c>
      <c r="S76" s="10">
        <f t="shared" si="18"/>
        <v>1.0496932679686035</v>
      </c>
      <c r="T76" s="10">
        <f t="shared" si="19"/>
        <v>1.0328975115984818</v>
      </c>
      <c r="U76" s="10">
        <f t="shared" si="20"/>
        <v>0.98399936735554627</v>
      </c>
    </row>
    <row r="77" spans="1:21" s="2" customFormat="1" ht="15.75" x14ac:dyDescent="0.25">
      <c r="A77" s="13" t="s">
        <v>117</v>
      </c>
      <c r="B77" s="14" t="s">
        <v>86</v>
      </c>
      <c r="C77" s="3" t="s">
        <v>112</v>
      </c>
      <c r="D77" s="10">
        <v>1.9686999999999999</v>
      </c>
      <c r="E77" s="10">
        <v>1.8515999999999999</v>
      </c>
      <c r="F77" s="8">
        <v>1.8802000000000001</v>
      </c>
      <c r="G77" s="8">
        <v>1.9556</v>
      </c>
      <c r="H77" s="8">
        <v>1.8836999999999999</v>
      </c>
      <c r="I77" s="10">
        <v>1.9148000000000001</v>
      </c>
      <c r="J77" s="10">
        <f t="shared" si="14"/>
        <v>1.9090999999999998</v>
      </c>
      <c r="K77" s="22"/>
      <c r="L77" s="22">
        <v>7.2080000000000002</v>
      </c>
      <c r="M77" s="22">
        <v>0.96199999999999997</v>
      </c>
      <c r="N77" s="22">
        <v>0.14899999999999999</v>
      </c>
      <c r="O77" s="22">
        <v>0.64900000000000002</v>
      </c>
      <c r="P77" s="10">
        <f t="shared" si="15"/>
        <v>3.9242999999999997</v>
      </c>
      <c r="Q77" s="10">
        <f t="shared" si="16"/>
        <v>3.7317999999999998</v>
      </c>
      <c r="R77" s="10">
        <f t="shared" si="17"/>
        <v>3.7984999999999998</v>
      </c>
      <c r="S77" s="10">
        <f t="shared" si="18"/>
        <v>1.0515836861568144</v>
      </c>
      <c r="T77" s="10">
        <f t="shared" si="19"/>
        <v>1.0331183361853362</v>
      </c>
      <c r="U77" s="10">
        <f t="shared" si="20"/>
        <v>0.98244043701461103</v>
      </c>
    </row>
    <row r="78" spans="1:21" s="2" customFormat="1" ht="15.75" x14ac:dyDescent="0.25">
      <c r="A78" s="13" t="s">
        <v>118</v>
      </c>
      <c r="B78" s="14" t="s">
        <v>86</v>
      </c>
      <c r="C78" s="3" t="s">
        <v>112</v>
      </c>
      <c r="D78" s="10">
        <v>1.9743999999999999</v>
      </c>
      <c r="E78" s="10">
        <v>1.8571</v>
      </c>
      <c r="F78" s="8">
        <v>1.8782000000000001</v>
      </c>
      <c r="G78" s="8">
        <v>1.9575</v>
      </c>
      <c r="H78" s="8">
        <v>1.8838999999999999</v>
      </c>
      <c r="I78" s="10">
        <v>1.9208000000000001</v>
      </c>
      <c r="J78" s="10">
        <f t="shared" si="14"/>
        <v>1.9119833333333334</v>
      </c>
      <c r="K78" s="22">
        <v>1.7000000000000001E-2</v>
      </c>
      <c r="L78" s="22">
        <v>7.0449999999999999</v>
      </c>
      <c r="M78" s="22">
        <v>1.4379999999999999</v>
      </c>
      <c r="N78" s="22">
        <v>0.191</v>
      </c>
      <c r="O78" s="22">
        <v>0.29899999999999999</v>
      </c>
      <c r="P78" s="10">
        <f t="shared" si="15"/>
        <v>3.9318999999999997</v>
      </c>
      <c r="Q78" s="10">
        <f t="shared" si="16"/>
        <v>3.7353000000000001</v>
      </c>
      <c r="R78" s="10">
        <f t="shared" si="17"/>
        <v>3.8047</v>
      </c>
      <c r="S78" s="10">
        <f t="shared" si="18"/>
        <v>1.0526329879795464</v>
      </c>
      <c r="T78" s="10">
        <f t="shared" si="19"/>
        <v>1.0334323336925382</v>
      </c>
      <c r="U78" s="10">
        <f t="shared" si="20"/>
        <v>0.9817594028438511</v>
      </c>
    </row>
    <row r="79" spans="1:21" s="2" customFormat="1" ht="15.75" x14ac:dyDescent="0.25">
      <c r="A79" s="13" t="s">
        <v>121</v>
      </c>
      <c r="B79" s="14" t="s">
        <v>119</v>
      </c>
      <c r="C79" s="13" t="s">
        <v>120</v>
      </c>
      <c r="D79" s="10">
        <v>1.9641999999999999</v>
      </c>
      <c r="E79" s="10">
        <v>1.8505</v>
      </c>
      <c r="F79" s="8">
        <v>1.8804000000000001</v>
      </c>
      <c r="G79" s="8">
        <v>1.9549000000000001</v>
      </c>
      <c r="H79" s="8">
        <v>1.8816999999999999</v>
      </c>
      <c r="I79" s="10">
        <v>1.9115</v>
      </c>
      <c r="J79" s="10">
        <f t="shared" si="14"/>
        <v>1.9072000000000002</v>
      </c>
      <c r="K79" s="22"/>
      <c r="L79" s="22">
        <v>7.2</v>
      </c>
      <c r="M79" s="22">
        <v>0.90900000000000003</v>
      </c>
      <c r="N79" s="22">
        <v>0.09</v>
      </c>
      <c r="O79" s="22">
        <v>0.74099999999999999</v>
      </c>
      <c r="P79" s="10">
        <f t="shared" si="15"/>
        <v>3.9191000000000003</v>
      </c>
      <c r="Q79" s="10">
        <f t="shared" si="16"/>
        <v>3.7309000000000001</v>
      </c>
      <c r="R79" s="10">
        <f t="shared" si="17"/>
        <v>3.7931999999999997</v>
      </c>
      <c r="S79" s="10">
        <f t="shared" si="18"/>
        <v>1.0504435926988127</v>
      </c>
      <c r="T79" s="10">
        <f t="shared" si="19"/>
        <v>1.0331909733206792</v>
      </c>
      <c r="U79" s="10">
        <f t="shared" si="20"/>
        <v>0.9835758726141518</v>
      </c>
    </row>
    <row r="80" spans="1:21" s="2" customFormat="1" ht="15.75" x14ac:dyDescent="0.25">
      <c r="A80" s="13" t="s">
        <v>122</v>
      </c>
      <c r="B80" s="14" t="s">
        <v>119</v>
      </c>
      <c r="C80" s="13" t="s">
        <v>120</v>
      </c>
      <c r="D80" s="10">
        <v>1.9623999999999999</v>
      </c>
      <c r="E80" s="10">
        <v>1.8532</v>
      </c>
      <c r="F80" s="8">
        <v>1.8821000000000001</v>
      </c>
      <c r="G80" s="8">
        <v>1.9548000000000001</v>
      </c>
      <c r="H80" s="8">
        <v>1.8849</v>
      </c>
      <c r="I80" s="10">
        <v>1.9091</v>
      </c>
      <c r="J80" s="10">
        <f t="shared" si="14"/>
        <v>1.9077500000000001</v>
      </c>
      <c r="K80" s="22"/>
      <c r="L80" s="22">
        <v>7.149</v>
      </c>
      <c r="M80" s="22">
        <v>0.45900000000000002</v>
      </c>
      <c r="N80" s="22">
        <v>0.27900000000000003</v>
      </c>
      <c r="O80" s="22">
        <v>1.02</v>
      </c>
      <c r="P80" s="10">
        <f t="shared" si="15"/>
        <v>3.9172000000000002</v>
      </c>
      <c r="Q80" s="10">
        <f t="shared" si="16"/>
        <v>3.7353000000000001</v>
      </c>
      <c r="R80" s="10">
        <f t="shared" si="17"/>
        <v>3.794</v>
      </c>
      <c r="S80" s="10">
        <f t="shared" si="18"/>
        <v>1.048697561106203</v>
      </c>
      <c r="T80" s="10">
        <f t="shared" si="19"/>
        <v>1.0324723247232472</v>
      </c>
      <c r="U80" s="10">
        <f t="shared" si="20"/>
        <v>0.98452820242488137</v>
      </c>
    </row>
    <row r="81" spans="1:21" s="2" customFormat="1" ht="15.75" x14ac:dyDescent="0.25">
      <c r="A81" s="13" t="s">
        <v>124</v>
      </c>
      <c r="B81" s="14" t="s">
        <v>113</v>
      </c>
      <c r="C81" s="13" t="s">
        <v>123</v>
      </c>
      <c r="D81" s="10">
        <v>1.9708000000000001</v>
      </c>
      <c r="E81" s="10">
        <v>1.8509</v>
      </c>
      <c r="F81" s="8">
        <v>1.8786</v>
      </c>
      <c r="G81" s="8">
        <v>1.9538</v>
      </c>
      <c r="H81" s="8">
        <v>1.8859999999999999</v>
      </c>
      <c r="I81" s="10">
        <v>1.92</v>
      </c>
      <c r="J81" s="10">
        <f t="shared" si="14"/>
        <v>1.9100166666666667</v>
      </c>
      <c r="K81" s="22"/>
      <c r="L81" s="22">
        <v>7.26</v>
      </c>
      <c r="M81" s="22">
        <v>0.03</v>
      </c>
      <c r="N81" s="22">
        <v>0.81</v>
      </c>
      <c r="O81" s="22">
        <v>1.05</v>
      </c>
      <c r="P81" s="10">
        <f t="shared" si="15"/>
        <v>3.9245999999999999</v>
      </c>
      <c r="Q81" s="10">
        <f t="shared" si="16"/>
        <v>3.7294999999999998</v>
      </c>
      <c r="R81" s="10">
        <f t="shared" si="17"/>
        <v>3.806</v>
      </c>
      <c r="S81" s="10">
        <f t="shared" si="18"/>
        <v>1.0523126424453679</v>
      </c>
      <c r="T81" s="10">
        <f t="shared" si="19"/>
        <v>1.031161324224908</v>
      </c>
      <c r="U81" s="10">
        <f t="shared" si="20"/>
        <v>0.97990015764582228</v>
      </c>
    </row>
    <row r="82" spans="1:21" s="2" customFormat="1" ht="15.75" x14ac:dyDescent="0.25">
      <c r="A82" s="13" t="s">
        <v>125</v>
      </c>
      <c r="B82" s="14" t="s">
        <v>113</v>
      </c>
      <c r="C82" s="13" t="s">
        <v>123</v>
      </c>
      <c r="D82" s="10">
        <v>1.9694</v>
      </c>
      <c r="E82" s="10">
        <v>1.8495999999999999</v>
      </c>
      <c r="F82" s="8">
        <v>1.88</v>
      </c>
      <c r="G82" s="8">
        <v>1.9540999999999999</v>
      </c>
      <c r="H82" s="8">
        <v>1.8839999999999999</v>
      </c>
      <c r="I82" s="10">
        <v>1.9181999999999999</v>
      </c>
      <c r="J82" s="10">
        <f t="shared" si="14"/>
        <v>1.9092166666666668</v>
      </c>
      <c r="K82" s="22"/>
      <c r="L82" s="22">
        <v>7.14</v>
      </c>
      <c r="M82" s="22">
        <v>0.15</v>
      </c>
      <c r="N82" s="22">
        <v>0.75</v>
      </c>
      <c r="O82" s="22">
        <v>1.05</v>
      </c>
      <c r="P82" s="10">
        <f t="shared" si="15"/>
        <v>3.9234999999999998</v>
      </c>
      <c r="Q82" s="10">
        <f t="shared" si="16"/>
        <v>3.7295999999999996</v>
      </c>
      <c r="R82" s="10">
        <f t="shared" si="17"/>
        <v>3.8022</v>
      </c>
      <c r="S82" s="10">
        <f t="shared" si="18"/>
        <v>1.0519894894894894</v>
      </c>
      <c r="T82" s="10">
        <f t="shared" si="19"/>
        <v>1.0319025827152701</v>
      </c>
      <c r="U82" s="10">
        <f t="shared" si="20"/>
        <v>0.98090579138393552</v>
      </c>
    </row>
    <row r="83" spans="1:21" s="2" customFormat="1" ht="15.75" x14ac:dyDescent="0.25">
      <c r="A83" s="13" t="s">
        <v>126</v>
      </c>
      <c r="B83" s="14" t="s">
        <v>113</v>
      </c>
      <c r="C83" s="13" t="s">
        <v>123</v>
      </c>
      <c r="D83" s="10">
        <v>1.9689000000000001</v>
      </c>
      <c r="E83" s="10">
        <v>1.8486</v>
      </c>
      <c r="F83" s="8">
        <v>1.8787</v>
      </c>
      <c r="G83" s="8">
        <v>1.9531000000000001</v>
      </c>
      <c r="H83" s="8">
        <v>1.8837999999999999</v>
      </c>
      <c r="I83" s="10">
        <v>1.9191</v>
      </c>
      <c r="J83" s="10">
        <f t="shared" si="14"/>
        <v>1.9087000000000003</v>
      </c>
      <c r="K83" s="22"/>
      <c r="L83" s="22">
        <v>6.96</v>
      </c>
      <c r="M83" s="22">
        <v>0.66</v>
      </c>
      <c r="N83" s="22">
        <v>0.48</v>
      </c>
      <c r="O83" s="22">
        <v>0.9</v>
      </c>
      <c r="P83" s="10">
        <f t="shared" si="15"/>
        <v>3.9220000000000002</v>
      </c>
      <c r="Q83" s="10">
        <f t="shared" si="16"/>
        <v>3.7273000000000001</v>
      </c>
      <c r="R83" s="10">
        <f t="shared" si="17"/>
        <v>3.8029000000000002</v>
      </c>
      <c r="S83" s="10">
        <f t="shared" si="18"/>
        <v>1.052236203149733</v>
      </c>
      <c r="T83" s="10">
        <f t="shared" si="19"/>
        <v>1.0313182045281233</v>
      </c>
      <c r="U83" s="10">
        <f t="shared" si="20"/>
        <v>0.98012043440532226</v>
      </c>
    </row>
    <row r="84" spans="1:21" s="2" customFormat="1" ht="15.75" x14ac:dyDescent="0.25">
      <c r="A84" s="13" t="s">
        <v>127</v>
      </c>
      <c r="B84" s="14" t="s">
        <v>113</v>
      </c>
      <c r="C84" s="13" t="s">
        <v>123</v>
      </c>
      <c r="D84" s="10">
        <v>1.9643999999999999</v>
      </c>
      <c r="E84" s="10">
        <v>1.8481000000000001</v>
      </c>
      <c r="F84" s="8">
        <v>1.8785000000000001</v>
      </c>
      <c r="G84" s="8">
        <v>1.9503999999999999</v>
      </c>
      <c r="H84" s="8">
        <v>1.88</v>
      </c>
      <c r="I84" s="10">
        <v>1.9109</v>
      </c>
      <c r="J84" s="10">
        <f t="shared" si="14"/>
        <v>1.9053833333333332</v>
      </c>
      <c r="K84" s="22"/>
      <c r="L84" s="22">
        <v>7.11</v>
      </c>
      <c r="M84" s="22"/>
      <c r="N84" s="22">
        <v>0.81</v>
      </c>
      <c r="O84" s="22">
        <v>1.05</v>
      </c>
      <c r="P84" s="10">
        <f t="shared" si="15"/>
        <v>3.9147999999999996</v>
      </c>
      <c r="Q84" s="10">
        <f t="shared" si="16"/>
        <v>3.7266000000000004</v>
      </c>
      <c r="R84" s="10">
        <f t="shared" si="17"/>
        <v>3.7908999999999997</v>
      </c>
      <c r="S84" s="10">
        <f t="shared" si="18"/>
        <v>1.0505017978854718</v>
      </c>
      <c r="T84" s="10">
        <f t="shared" si="19"/>
        <v>1.0326835316151837</v>
      </c>
      <c r="U84" s="10">
        <f t="shared" si="20"/>
        <v>0.98303832862908558</v>
      </c>
    </row>
    <row r="85" spans="1:21" s="2" customFormat="1" ht="15.75" x14ac:dyDescent="0.25">
      <c r="A85" s="13" t="s">
        <v>128</v>
      </c>
      <c r="B85" s="14" t="s">
        <v>113</v>
      </c>
      <c r="C85" s="13" t="s">
        <v>123</v>
      </c>
      <c r="D85" s="10">
        <v>1.9642999999999999</v>
      </c>
      <c r="E85" s="10">
        <v>1.847</v>
      </c>
      <c r="F85" s="8">
        <v>1.8767</v>
      </c>
      <c r="G85" s="8">
        <v>1.9495</v>
      </c>
      <c r="H85" s="8">
        <v>1.8794</v>
      </c>
      <c r="I85" s="10">
        <v>1.9134</v>
      </c>
      <c r="J85" s="10">
        <f t="shared" si="14"/>
        <v>1.9050500000000001</v>
      </c>
      <c r="K85" s="22"/>
      <c r="L85" s="22">
        <v>7.2</v>
      </c>
      <c r="M85" s="22"/>
      <c r="N85" s="22">
        <v>0.84</v>
      </c>
      <c r="O85" s="22">
        <v>0.99</v>
      </c>
      <c r="P85" s="10">
        <f t="shared" si="15"/>
        <v>3.9138000000000002</v>
      </c>
      <c r="Q85" s="10">
        <f t="shared" si="16"/>
        <v>3.7237</v>
      </c>
      <c r="R85" s="10">
        <f t="shared" si="17"/>
        <v>3.7927999999999997</v>
      </c>
      <c r="S85" s="10">
        <f t="shared" si="18"/>
        <v>1.0510513736337515</v>
      </c>
      <c r="T85" s="10">
        <f t="shared" si="19"/>
        <v>1.0319025522041765</v>
      </c>
      <c r="U85" s="10">
        <f t="shared" si="20"/>
        <v>0.98178126977430924</v>
      </c>
    </row>
    <row r="86" spans="1:21" s="2" customFormat="1" ht="15.75" x14ac:dyDescent="0.25">
      <c r="A86" s="13" t="s">
        <v>129</v>
      </c>
      <c r="B86" s="14" t="s">
        <v>113</v>
      </c>
      <c r="C86" s="13" t="s">
        <v>123</v>
      </c>
      <c r="D86" s="10">
        <v>1.9708000000000001</v>
      </c>
      <c r="E86" s="10">
        <v>1.8466</v>
      </c>
      <c r="F86" s="8">
        <v>1.8765000000000001</v>
      </c>
      <c r="G86" s="8">
        <v>1.9511000000000001</v>
      </c>
      <c r="H86" s="8">
        <v>1.8783000000000001</v>
      </c>
      <c r="I86" s="10">
        <v>1.9135</v>
      </c>
      <c r="J86" s="10">
        <f t="shared" si="14"/>
        <v>1.9061333333333337</v>
      </c>
      <c r="K86" s="22"/>
      <c r="L86" s="22">
        <v>7.05</v>
      </c>
      <c r="M86" s="22">
        <v>0.06</v>
      </c>
      <c r="N86" s="22">
        <v>0.87</v>
      </c>
      <c r="O86" s="22">
        <v>0.99</v>
      </c>
      <c r="P86" s="10">
        <f t="shared" si="15"/>
        <v>3.9218999999999999</v>
      </c>
      <c r="Q86" s="10">
        <f t="shared" si="16"/>
        <v>3.7231000000000001</v>
      </c>
      <c r="R86" s="10">
        <f t="shared" si="17"/>
        <v>3.7918000000000003</v>
      </c>
      <c r="S86" s="10">
        <f t="shared" si="18"/>
        <v>1.0533963632456824</v>
      </c>
      <c r="T86" s="10">
        <f t="shared" si="19"/>
        <v>1.0343108813755999</v>
      </c>
      <c r="U86" s="10">
        <f t="shared" si="20"/>
        <v>0.98188195579935644</v>
      </c>
    </row>
    <row r="87" spans="1:21" s="2" customFormat="1" ht="15.75" x14ac:dyDescent="0.25">
      <c r="A87" s="13" t="s">
        <v>130</v>
      </c>
      <c r="B87" s="14" t="s">
        <v>113</v>
      </c>
      <c r="C87" s="13" t="s">
        <v>123</v>
      </c>
      <c r="D87" s="10">
        <v>1.9549000000000001</v>
      </c>
      <c r="E87" s="10">
        <v>1.8512</v>
      </c>
      <c r="F87" s="8">
        <v>1.8774</v>
      </c>
      <c r="G87" s="8">
        <v>1.9466000000000001</v>
      </c>
      <c r="H87" s="8">
        <v>1.8786</v>
      </c>
      <c r="I87" s="10">
        <v>1.9036999999999999</v>
      </c>
      <c r="J87" s="10">
        <f t="shared" si="14"/>
        <v>1.9020666666666666</v>
      </c>
      <c r="K87" s="22"/>
      <c r="L87" s="22">
        <v>7.32</v>
      </c>
      <c r="M87" s="22">
        <v>0.3</v>
      </c>
      <c r="N87" s="22">
        <v>0.15</v>
      </c>
      <c r="O87" s="22">
        <v>1.23</v>
      </c>
      <c r="P87" s="10">
        <f t="shared" si="15"/>
        <v>3.9015000000000004</v>
      </c>
      <c r="Q87" s="10">
        <f t="shared" si="16"/>
        <v>3.7286000000000001</v>
      </c>
      <c r="R87" s="10">
        <f t="shared" si="17"/>
        <v>3.7823000000000002</v>
      </c>
      <c r="S87" s="10">
        <f t="shared" si="18"/>
        <v>1.0463712921740065</v>
      </c>
      <c r="T87" s="10">
        <f t="shared" si="19"/>
        <v>1.0315152156095497</v>
      </c>
      <c r="U87" s="10">
        <f t="shared" si="20"/>
        <v>0.98580228961214078</v>
      </c>
    </row>
    <row r="88" spans="1:21" s="2" customFormat="1" ht="15.75" x14ac:dyDescent="0.25">
      <c r="A88" s="28" t="s">
        <v>131</v>
      </c>
      <c r="B88" s="32" t="s">
        <v>113</v>
      </c>
      <c r="C88" s="28" t="s">
        <v>123</v>
      </c>
      <c r="D88" s="18">
        <v>1.9621999999999999</v>
      </c>
      <c r="E88" s="18">
        <v>1.8614999999999999</v>
      </c>
      <c r="F88" s="17">
        <v>1.8823000000000001</v>
      </c>
      <c r="G88" s="17">
        <v>1.9484999999999999</v>
      </c>
      <c r="H88" s="17">
        <v>1.8880999999999999</v>
      </c>
      <c r="I88" s="18">
        <v>1.9044000000000001</v>
      </c>
      <c r="J88" s="18">
        <f t="shared" si="14"/>
        <v>1.9078333333333335</v>
      </c>
      <c r="K88" s="31"/>
      <c r="L88" s="31">
        <v>7.74</v>
      </c>
      <c r="M88" s="31"/>
      <c r="N88" s="31">
        <v>0.03</v>
      </c>
      <c r="O88" s="31">
        <v>1.35</v>
      </c>
      <c r="P88" s="18">
        <f t="shared" si="15"/>
        <v>3.9106999999999998</v>
      </c>
      <c r="Q88" s="18">
        <f t="shared" si="16"/>
        <v>3.7438000000000002</v>
      </c>
      <c r="R88" s="18">
        <f t="shared" si="17"/>
        <v>3.7925</v>
      </c>
      <c r="S88" s="18">
        <f t="shared" si="18"/>
        <v>1.0445803728831666</v>
      </c>
      <c r="T88" s="18">
        <f t="shared" si="19"/>
        <v>1.0311667765326302</v>
      </c>
      <c r="U88" s="18">
        <f t="shared" si="20"/>
        <v>0.98715886618325654</v>
      </c>
    </row>
    <row r="89" spans="1:21" s="2" customFormat="1" ht="15.75" x14ac:dyDescent="0.25">
      <c r="A89" s="34" t="s">
        <v>135</v>
      </c>
      <c r="B89" s="35" t="s">
        <v>136</v>
      </c>
      <c r="C89" s="13" t="s">
        <v>137</v>
      </c>
      <c r="D89" s="7">
        <v>1.9732000000000001</v>
      </c>
      <c r="E89" s="7">
        <v>1.8448</v>
      </c>
      <c r="F89" s="6">
        <v>1.8781000000000001</v>
      </c>
      <c r="G89" s="6">
        <v>1.9553</v>
      </c>
      <c r="H89" s="6">
        <v>1.8772</v>
      </c>
      <c r="I89" s="7">
        <v>1.9553</v>
      </c>
      <c r="J89" s="7">
        <f t="shared" ref="J89:J108" si="21">AVERAGE(D89:I89)</f>
        <v>1.9139833333333334</v>
      </c>
      <c r="K89" s="36"/>
      <c r="L89" s="36">
        <v>7.3079999999999998</v>
      </c>
      <c r="M89" s="36">
        <v>2.1000000000000001E-2</v>
      </c>
      <c r="N89" s="36">
        <v>1.2330000000000001</v>
      </c>
      <c r="O89" s="36">
        <v>0.378</v>
      </c>
      <c r="P89" s="7">
        <f t="shared" ref="P89:P108" si="22">D89+G89</f>
        <v>3.9285000000000001</v>
      </c>
      <c r="Q89" s="7">
        <f t="shared" ref="Q89:Q108" si="23">E89+F89</f>
        <v>3.7229000000000001</v>
      </c>
      <c r="R89" s="7">
        <f t="shared" ref="R89:R108" si="24">H89+I89</f>
        <v>3.8325</v>
      </c>
      <c r="S89" s="7">
        <f t="shared" ref="S89:S108" si="25">P89/Q89</f>
        <v>1.0552257648607268</v>
      </c>
      <c r="T89" s="7">
        <f t="shared" ref="T89:T108" si="26">P89/R89</f>
        <v>1.0250489236790608</v>
      </c>
      <c r="U89" s="7">
        <f t="shared" ref="U89:U108" si="27">Q89/R89</f>
        <v>0.97140247879973907</v>
      </c>
    </row>
    <row r="90" spans="1:21" s="2" customFormat="1" ht="15.75" x14ac:dyDescent="0.25">
      <c r="A90" s="13" t="s">
        <v>138</v>
      </c>
      <c r="B90" s="14" t="s">
        <v>136</v>
      </c>
      <c r="C90" s="13" t="s">
        <v>153</v>
      </c>
      <c r="D90" s="10">
        <v>1.9731000000000001</v>
      </c>
      <c r="E90" s="10">
        <v>1.8515999999999999</v>
      </c>
      <c r="F90" s="8">
        <v>1.8804000000000001</v>
      </c>
      <c r="G90" s="8">
        <v>1.9542999999999999</v>
      </c>
      <c r="H90" s="8">
        <v>1.8772</v>
      </c>
      <c r="I90" s="10">
        <v>1.9197</v>
      </c>
      <c r="J90" s="10">
        <f t="shared" si="21"/>
        <v>1.9093833333333334</v>
      </c>
      <c r="K90" s="22"/>
      <c r="L90" s="22">
        <v>7.407</v>
      </c>
      <c r="M90" s="22">
        <v>1.7999999999999999E-2</v>
      </c>
      <c r="N90" s="22">
        <v>1.143</v>
      </c>
      <c r="O90" s="22">
        <v>0.48299999999999998</v>
      </c>
      <c r="P90" s="10">
        <f t="shared" si="22"/>
        <v>3.9274</v>
      </c>
      <c r="Q90" s="10">
        <f t="shared" si="23"/>
        <v>3.7320000000000002</v>
      </c>
      <c r="R90" s="10">
        <f t="shared" si="24"/>
        <v>3.7968999999999999</v>
      </c>
      <c r="S90" s="10">
        <f t="shared" si="25"/>
        <v>1.0523579849946409</v>
      </c>
      <c r="T90" s="10">
        <f t="shared" si="26"/>
        <v>1.0343701440648951</v>
      </c>
      <c r="U90" s="10">
        <f t="shared" si="27"/>
        <v>0.98290710843056184</v>
      </c>
    </row>
    <row r="91" spans="1:21" s="2" customFormat="1" ht="15.75" x14ac:dyDescent="0.25">
      <c r="A91" s="13" t="s">
        <v>139</v>
      </c>
      <c r="B91" s="14" t="s">
        <v>136</v>
      </c>
      <c r="C91" s="13" t="s">
        <v>140</v>
      </c>
      <c r="D91" s="10">
        <v>1.9715</v>
      </c>
      <c r="E91" s="10">
        <v>1.8818999999999999</v>
      </c>
      <c r="F91" s="8">
        <v>1.8801000000000001</v>
      </c>
      <c r="G91" s="8">
        <v>1.9273</v>
      </c>
      <c r="H91" s="8">
        <v>1.8788</v>
      </c>
      <c r="I91" s="10">
        <v>1.8936999999999999</v>
      </c>
      <c r="J91" s="10">
        <f t="shared" si="21"/>
        <v>1.9055499999999999</v>
      </c>
      <c r="K91" s="22">
        <v>6.0000000000000001E-3</v>
      </c>
      <c r="L91" s="22">
        <v>8.6969999999999992</v>
      </c>
      <c r="M91" s="22">
        <v>8.4000000000000005E-2</v>
      </c>
      <c r="N91" s="22">
        <v>8.9999999999999993E-3</v>
      </c>
      <c r="O91" s="22">
        <v>0.36599999999999999</v>
      </c>
      <c r="P91" s="10">
        <f t="shared" si="22"/>
        <v>3.8988</v>
      </c>
      <c r="Q91" s="10">
        <f t="shared" si="23"/>
        <v>3.762</v>
      </c>
      <c r="R91" s="10">
        <f t="shared" si="24"/>
        <v>3.7725</v>
      </c>
      <c r="S91" s="10">
        <f t="shared" si="25"/>
        <v>1.0363636363636364</v>
      </c>
      <c r="T91" s="10">
        <f t="shared" si="26"/>
        <v>1.0334791252485089</v>
      </c>
      <c r="U91" s="10">
        <f t="shared" si="27"/>
        <v>0.99721669980119287</v>
      </c>
    </row>
    <row r="92" spans="1:21" s="2" customFormat="1" ht="15.75" x14ac:dyDescent="0.25">
      <c r="A92" s="13" t="s">
        <v>141</v>
      </c>
      <c r="B92" s="14" t="s">
        <v>136</v>
      </c>
      <c r="C92" s="13" t="s">
        <v>164</v>
      </c>
      <c r="D92" s="10">
        <v>1.9685999999999999</v>
      </c>
      <c r="E92" s="10">
        <v>1.8763000000000001</v>
      </c>
      <c r="F92" s="8">
        <v>1.8794999999999999</v>
      </c>
      <c r="G92" s="8">
        <v>1.9306000000000001</v>
      </c>
      <c r="H92" s="8">
        <v>1.8802000000000001</v>
      </c>
      <c r="I92" s="10">
        <v>1.8956</v>
      </c>
      <c r="J92" s="10">
        <f t="shared" si="21"/>
        <v>1.9051333333333333</v>
      </c>
      <c r="K92" s="22">
        <v>8.9999999999999993E-3</v>
      </c>
      <c r="L92" s="22">
        <v>8.5169999999999995</v>
      </c>
      <c r="M92" s="22">
        <v>0.189</v>
      </c>
      <c r="N92" s="22">
        <v>6.0000000000000001E-3</v>
      </c>
      <c r="O92" s="22">
        <v>0.34200000000000003</v>
      </c>
      <c r="P92" s="10">
        <f t="shared" si="22"/>
        <v>3.8992</v>
      </c>
      <c r="Q92" s="10">
        <f t="shared" si="23"/>
        <v>3.7557999999999998</v>
      </c>
      <c r="R92" s="10">
        <f t="shared" si="24"/>
        <v>3.7758000000000003</v>
      </c>
      <c r="S92" s="10">
        <f t="shared" si="25"/>
        <v>1.0381809468022791</v>
      </c>
      <c r="T92" s="10">
        <f t="shared" si="26"/>
        <v>1.0326818157741404</v>
      </c>
      <c r="U92" s="10">
        <f t="shared" si="27"/>
        <v>0.9947031092748555</v>
      </c>
    </row>
    <row r="93" spans="1:21" s="2" customFormat="1" ht="15.75" x14ac:dyDescent="0.25">
      <c r="A93" s="13" t="s">
        <v>142</v>
      </c>
      <c r="B93" s="14" t="s">
        <v>136</v>
      </c>
      <c r="C93" s="13" t="s">
        <v>165</v>
      </c>
      <c r="D93" s="10">
        <v>1.9683999999999999</v>
      </c>
      <c r="E93" s="10">
        <v>1.8712</v>
      </c>
      <c r="F93" s="8">
        <v>1.8791</v>
      </c>
      <c r="G93" s="8">
        <v>1.9333</v>
      </c>
      <c r="H93" s="8">
        <v>1.8813</v>
      </c>
      <c r="I93" s="10">
        <v>1.8997999999999999</v>
      </c>
      <c r="J93" s="10">
        <f t="shared" si="21"/>
        <v>1.9055166666666665</v>
      </c>
      <c r="K93" s="22">
        <v>1.2E-2</v>
      </c>
      <c r="L93" s="22">
        <v>8.3670000000000009</v>
      </c>
      <c r="M93" s="22">
        <v>0.33600000000000002</v>
      </c>
      <c r="N93" s="22">
        <v>1.4999999999999999E-2</v>
      </c>
      <c r="O93" s="22">
        <v>0.27300000000000002</v>
      </c>
      <c r="P93" s="10">
        <f t="shared" si="22"/>
        <v>3.9016999999999999</v>
      </c>
      <c r="Q93" s="10">
        <f t="shared" si="23"/>
        <v>3.7503000000000002</v>
      </c>
      <c r="R93" s="10">
        <f t="shared" si="24"/>
        <v>3.7810999999999999</v>
      </c>
      <c r="S93" s="10">
        <f t="shared" si="25"/>
        <v>1.0403701037250352</v>
      </c>
      <c r="T93" s="10">
        <f t="shared" si="26"/>
        <v>1.0318954801512787</v>
      </c>
      <c r="U93" s="10">
        <f t="shared" si="27"/>
        <v>0.99185422231625719</v>
      </c>
    </row>
    <row r="94" spans="1:21" s="2" customFormat="1" ht="15.75" x14ac:dyDescent="0.25">
      <c r="A94" s="13" t="s">
        <v>143</v>
      </c>
      <c r="B94" s="14" t="s">
        <v>136</v>
      </c>
      <c r="C94" s="13" t="s">
        <v>166</v>
      </c>
      <c r="D94" s="10">
        <v>1.9705999999999999</v>
      </c>
      <c r="E94" s="10">
        <v>1.8657999999999999</v>
      </c>
      <c r="F94" s="10">
        <v>1.8789</v>
      </c>
      <c r="G94" s="10">
        <v>1.9376</v>
      </c>
      <c r="H94" s="10">
        <v>1.8835999999999999</v>
      </c>
      <c r="I94" s="10">
        <v>1.9079999999999999</v>
      </c>
      <c r="J94" s="10">
        <f t="shared" si="21"/>
        <v>1.9074166666666665</v>
      </c>
      <c r="K94" s="22">
        <v>3.9E-2</v>
      </c>
      <c r="L94" s="22">
        <v>8.0609999999999999</v>
      </c>
      <c r="M94" s="22">
        <v>0.66900000000000004</v>
      </c>
      <c r="N94" s="22">
        <v>2.1000000000000001E-2</v>
      </c>
      <c r="O94" s="22">
        <v>0.22500000000000001</v>
      </c>
      <c r="P94" s="10">
        <f t="shared" si="22"/>
        <v>3.9081999999999999</v>
      </c>
      <c r="Q94" s="10">
        <f t="shared" si="23"/>
        <v>3.7446999999999999</v>
      </c>
      <c r="R94" s="10">
        <f t="shared" si="24"/>
        <v>3.7915999999999999</v>
      </c>
      <c r="S94" s="10">
        <f t="shared" si="25"/>
        <v>1.0436617085480813</v>
      </c>
      <c r="T94" s="10">
        <f t="shared" si="26"/>
        <v>1.0307521890494777</v>
      </c>
      <c r="U94" s="10">
        <f t="shared" si="27"/>
        <v>0.98763055174596481</v>
      </c>
    </row>
    <row r="95" spans="1:21" s="2" customFormat="1" ht="15.75" x14ac:dyDescent="0.25">
      <c r="A95" s="13" t="s">
        <v>144</v>
      </c>
      <c r="B95" s="14" t="s">
        <v>136</v>
      </c>
      <c r="C95" s="13" t="s">
        <v>167</v>
      </c>
      <c r="D95" s="10">
        <v>1.9721</v>
      </c>
      <c r="E95" s="10">
        <v>1.8627</v>
      </c>
      <c r="F95" s="10">
        <v>1.8805000000000001</v>
      </c>
      <c r="G95" s="10">
        <v>1.9473</v>
      </c>
      <c r="H95" s="10">
        <v>1.8841000000000001</v>
      </c>
      <c r="I95" s="10">
        <v>1.9160999999999999</v>
      </c>
      <c r="J95" s="10">
        <f t="shared" si="21"/>
        <v>1.910466666666667</v>
      </c>
      <c r="K95" s="22">
        <v>8.6999999999999994E-2</v>
      </c>
      <c r="L95" s="22">
        <v>7.452</v>
      </c>
      <c r="M95" s="22">
        <v>1.2030000000000001</v>
      </c>
      <c r="N95" s="22">
        <v>2.4E-2</v>
      </c>
      <c r="O95" s="22">
        <v>0.189</v>
      </c>
      <c r="P95" s="10">
        <f t="shared" si="22"/>
        <v>3.9194</v>
      </c>
      <c r="Q95" s="10">
        <f t="shared" si="23"/>
        <v>3.7431999999999999</v>
      </c>
      <c r="R95" s="10">
        <f t="shared" si="24"/>
        <v>3.8002000000000002</v>
      </c>
      <c r="S95" s="10">
        <f t="shared" si="25"/>
        <v>1.0470720239367386</v>
      </c>
      <c r="T95" s="10">
        <f t="shared" si="26"/>
        <v>1.0313667701699909</v>
      </c>
      <c r="U95" s="10">
        <f t="shared" si="27"/>
        <v>0.98500078943213509</v>
      </c>
    </row>
    <row r="96" spans="1:21" s="2" customFormat="1" ht="15.75" x14ac:dyDescent="0.25">
      <c r="A96" s="13" t="s">
        <v>145</v>
      </c>
      <c r="B96" s="14" t="s">
        <v>136</v>
      </c>
      <c r="C96" s="13" t="s">
        <v>168</v>
      </c>
      <c r="D96" s="10">
        <v>1.9631000000000001</v>
      </c>
      <c r="E96" s="10">
        <v>1.8833</v>
      </c>
      <c r="F96" s="10">
        <v>1.8857999999999999</v>
      </c>
      <c r="G96" s="10">
        <v>1.9342999999999999</v>
      </c>
      <c r="H96" s="10">
        <v>1.8803000000000001</v>
      </c>
      <c r="I96" s="10">
        <v>1.8915999999999999</v>
      </c>
      <c r="J96" s="10">
        <f t="shared" si="21"/>
        <v>1.9063999999999999</v>
      </c>
      <c r="K96" s="22"/>
      <c r="L96" s="22">
        <v>8.5500000000000007</v>
      </c>
      <c r="M96" s="22"/>
      <c r="N96" s="22"/>
      <c r="O96" s="22">
        <v>0.45</v>
      </c>
      <c r="P96" s="10">
        <f t="shared" si="22"/>
        <v>3.8974000000000002</v>
      </c>
      <c r="Q96" s="10">
        <f t="shared" si="23"/>
        <v>3.7690999999999999</v>
      </c>
      <c r="R96" s="10">
        <f t="shared" si="24"/>
        <v>3.7719</v>
      </c>
      <c r="S96" s="10">
        <f t="shared" si="25"/>
        <v>1.0340399564882865</v>
      </c>
      <c r="T96" s="10">
        <f t="shared" si="26"/>
        <v>1.0332723561070019</v>
      </c>
      <c r="U96" s="10">
        <f t="shared" si="27"/>
        <v>0.99925766854900711</v>
      </c>
    </row>
    <row r="97" spans="1:21" s="2" customFormat="1" ht="15.75" x14ac:dyDescent="0.25">
      <c r="A97" s="13" t="s">
        <v>146</v>
      </c>
      <c r="B97" s="14" t="s">
        <v>136</v>
      </c>
      <c r="C97" s="13" t="s">
        <v>169</v>
      </c>
      <c r="D97" s="10">
        <v>1.9584999999999999</v>
      </c>
      <c r="E97" s="10">
        <v>1.8791</v>
      </c>
      <c r="F97" s="10">
        <v>1.8845000000000001</v>
      </c>
      <c r="G97" s="10">
        <v>1.9353</v>
      </c>
      <c r="H97" s="10">
        <v>1.8766</v>
      </c>
      <c r="I97" s="10">
        <v>1.8897999999999999</v>
      </c>
      <c r="J97" s="10">
        <f t="shared" si="21"/>
        <v>1.9039666666666666</v>
      </c>
      <c r="K97" s="22"/>
      <c r="L97" s="22">
        <v>8.64</v>
      </c>
      <c r="M97" s="22"/>
      <c r="N97" s="22"/>
      <c r="O97" s="22">
        <v>0.36</v>
      </c>
      <c r="P97" s="10">
        <f t="shared" si="22"/>
        <v>3.8937999999999997</v>
      </c>
      <c r="Q97" s="10">
        <f t="shared" si="23"/>
        <v>3.7636000000000003</v>
      </c>
      <c r="R97" s="10">
        <f t="shared" si="24"/>
        <v>3.7664</v>
      </c>
      <c r="S97" s="10">
        <f t="shared" si="25"/>
        <v>1.0345945371452863</v>
      </c>
      <c r="T97" s="10">
        <f t="shared" si="26"/>
        <v>1.0338254035683943</v>
      </c>
      <c r="U97" s="10">
        <f t="shared" si="27"/>
        <v>0.99925658453695843</v>
      </c>
    </row>
    <row r="98" spans="1:21" s="2" customFormat="1" ht="15.75" x14ac:dyDescent="0.25">
      <c r="A98" s="13"/>
      <c r="B98" s="14" t="s">
        <v>136</v>
      </c>
      <c r="C98" s="13" t="s">
        <v>147</v>
      </c>
      <c r="D98" s="10">
        <v>1.9568000000000001</v>
      </c>
      <c r="E98" s="10">
        <v>1.8742000000000001</v>
      </c>
      <c r="F98" s="10">
        <v>1.8755999999999999</v>
      </c>
      <c r="G98" s="10">
        <v>1.9343999999999999</v>
      </c>
      <c r="H98" s="10">
        <v>1.8918999999999999</v>
      </c>
      <c r="I98" s="10">
        <v>1.91</v>
      </c>
      <c r="J98" s="10">
        <f t="shared" si="21"/>
        <v>1.9071499999999999</v>
      </c>
      <c r="K98" s="22"/>
      <c r="L98" s="22">
        <v>8.34</v>
      </c>
      <c r="M98" s="22"/>
      <c r="N98" s="22"/>
      <c r="O98" s="22"/>
      <c r="P98" s="10">
        <f t="shared" si="22"/>
        <v>3.8912</v>
      </c>
      <c r="Q98" s="10">
        <f t="shared" si="23"/>
        <v>3.7498</v>
      </c>
      <c r="R98" s="10">
        <f t="shared" si="24"/>
        <v>3.8018999999999998</v>
      </c>
      <c r="S98" s="10">
        <f t="shared" si="25"/>
        <v>1.0377086777961491</v>
      </c>
      <c r="T98" s="10">
        <f t="shared" si="26"/>
        <v>1.0234882558720639</v>
      </c>
      <c r="U98" s="10">
        <f t="shared" si="27"/>
        <v>0.98629632552144986</v>
      </c>
    </row>
    <row r="99" spans="1:21" s="2" customFormat="1" ht="15.75" x14ac:dyDescent="0.25">
      <c r="A99" s="13" t="s">
        <v>148</v>
      </c>
      <c r="B99" s="14" t="s">
        <v>136</v>
      </c>
      <c r="C99" s="13" t="s">
        <v>149</v>
      </c>
      <c r="D99" s="10">
        <v>1.9719</v>
      </c>
      <c r="E99" s="10">
        <v>1.8805000000000001</v>
      </c>
      <c r="F99" s="10">
        <v>1.8792</v>
      </c>
      <c r="G99" s="10">
        <v>1.9205000000000001</v>
      </c>
      <c r="H99" s="10">
        <v>1.8777999999999999</v>
      </c>
      <c r="I99" s="10">
        <v>1.8892</v>
      </c>
      <c r="J99" s="10">
        <f t="shared" si="21"/>
        <v>1.9031833333333337</v>
      </c>
      <c r="K99" s="22"/>
      <c r="L99" s="22">
        <v>8.4239999999999995</v>
      </c>
      <c r="M99" s="22"/>
      <c r="N99" s="22"/>
      <c r="O99" s="22">
        <v>0.35699999999999998</v>
      </c>
      <c r="P99" s="10">
        <f t="shared" si="22"/>
        <v>3.8924000000000003</v>
      </c>
      <c r="Q99" s="10">
        <f t="shared" si="23"/>
        <v>3.7597</v>
      </c>
      <c r="R99" s="10">
        <f t="shared" si="24"/>
        <v>3.7669999999999999</v>
      </c>
      <c r="S99" s="10">
        <f t="shared" si="25"/>
        <v>1.0352953693113813</v>
      </c>
      <c r="T99" s="10">
        <f t="shared" si="26"/>
        <v>1.0332890894611098</v>
      </c>
      <c r="U99" s="10">
        <f t="shared" si="27"/>
        <v>0.99806211839660208</v>
      </c>
    </row>
    <row r="100" spans="1:21" s="2" customFormat="1" ht="15.75" x14ac:dyDescent="0.25">
      <c r="A100" s="13" t="s">
        <v>150</v>
      </c>
      <c r="B100" s="14" t="s">
        <v>136</v>
      </c>
      <c r="C100" s="13" t="s">
        <v>137</v>
      </c>
      <c r="D100" s="10">
        <v>1.9916</v>
      </c>
      <c r="E100" s="10">
        <v>1.8909</v>
      </c>
      <c r="F100" s="10">
        <v>1.9005000000000001</v>
      </c>
      <c r="G100" s="10">
        <v>1.9531000000000001</v>
      </c>
      <c r="H100" s="10">
        <v>1.8927</v>
      </c>
      <c r="I100" s="10">
        <v>1.9257</v>
      </c>
      <c r="J100" s="10">
        <f t="shared" si="21"/>
        <v>1.9257500000000001</v>
      </c>
      <c r="K100" s="22">
        <v>2.1629999999999998</v>
      </c>
      <c r="L100" s="22">
        <v>6.4050000000000002</v>
      </c>
      <c r="M100" s="22">
        <v>0.39</v>
      </c>
      <c r="N100" s="22"/>
      <c r="O100" s="22"/>
      <c r="P100" s="10">
        <f t="shared" si="22"/>
        <v>3.9447000000000001</v>
      </c>
      <c r="Q100" s="10">
        <f t="shared" si="23"/>
        <v>3.7914000000000003</v>
      </c>
      <c r="R100" s="10">
        <f t="shared" si="24"/>
        <v>3.8184</v>
      </c>
      <c r="S100" s="10">
        <f t="shared" si="25"/>
        <v>1.0404336129134355</v>
      </c>
      <c r="T100" s="10">
        <f t="shared" si="26"/>
        <v>1.0330766813324954</v>
      </c>
      <c r="U100" s="10">
        <f t="shared" si="27"/>
        <v>0.99292897548711512</v>
      </c>
    </row>
    <row r="101" spans="1:21" s="2" customFormat="1" ht="15.75" x14ac:dyDescent="0.25">
      <c r="A101" s="13" t="s">
        <v>151</v>
      </c>
      <c r="B101" s="14" t="s">
        <v>136</v>
      </c>
      <c r="C101" s="13" t="s">
        <v>137</v>
      </c>
      <c r="D101" s="10">
        <v>1.992</v>
      </c>
      <c r="E101" s="10">
        <v>1.8927</v>
      </c>
      <c r="F101" s="10">
        <v>1.8995</v>
      </c>
      <c r="G101" s="10">
        <v>1.9512</v>
      </c>
      <c r="H101" s="10">
        <v>1.8916999999999999</v>
      </c>
      <c r="I101" s="10">
        <v>1.9259999999999999</v>
      </c>
      <c r="J101" s="10">
        <f t="shared" si="21"/>
        <v>1.9255166666666668</v>
      </c>
      <c r="K101" s="22">
        <v>2.0070000000000001</v>
      </c>
      <c r="L101" s="22">
        <v>6.4829999999999997</v>
      </c>
      <c r="M101" s="22">
        <v>0.41099999999999998</v>
      </c>
      <c r="N101" s="22"/>
      <c r="O101" s="22"/>
      <c r="P101" s="10">
        <f t="shared" si="22"/>
        <v>3.9432</v>
      </c>
      <c r="Q101" s="10">
        <f t="shared" si="23"/>
        <v>3.7922000000000002</v>
      </c>
      <c r="R101" s="10">
        <f t="shared" si="24"/>
        <v>3.8176999999999999</v>
      </c>
      <c r="S101" s="10">
        <f t="shared" si="25"/>
        <v>1.0398185749696744</v>
      </c>
      <c r="T101" s="10">
        <f t="shared" si="26"/>
        <v>1.0328731959032926</v>
      </c>
      <c r="U101" s="10">
        <f t="shared" si="27"/>
        <v>0.99332058569295656</v>
      </c>
    </row>
    <row r="102" spans="1:21" s="2" customFormat="1" ht="15.75" x14ac:dyDescent="0.25">
      <c r="A102" s="13" t="s">
        <v>152</v>
      </c>
      <c r="B102" s="14" t="s">
        <v>136</v>
      </c>
      <c r="C102" s="13" t="s">
        <v>153</v>
      </c>
      <c r="D102" s="10">
        <v>1.9802999999999999</v>
      </c>
      <c r="E102" s="10">
        <v>1.8678999999999999</v>
      </c>
      <c r="F102" s="10">
        <v>1.8792</v>
      </c>
      <c r="G102" s="10">
        <v>1.9490000000000001</v>
      </c>
      <c r="H102" s="10">
        <v>1.8862000000000001</v>
      </c>
      <c r="I102" s="10">
        <v>1.9182999999999999</v>
      </c>
      <c r="J102" s="10">
        <f t="shared" si="21"/>
        <v>1.9134833333333334</v>
      </c>
      <c r="K102" s="22">
        <v>0.13200000000000001</v>
      </c>
      <c r="L102" s="22">
        <v>7.6559999999999997</v>
      </c>
      <c r="M102" s="22">
        <v>0.93</v>
      </c>
      <c r="N102" s="22">
        <v>0.42</v>
      </c>
      <c r="O102" s="22">
        <v>4.8000000000000001E-2</v>
      </c>
      <c r="P102" s="10">
        <f t="shared" si="22"/>
        <v>3.9293</v>
      </c>
      <c r="Q102" s="10">
        <f t="shared" si="23"/>
        <v>3.7470999999999997</v>
      </c>
      <c r="R102" s="10">
        <f t="shared" si="24"/>
        <v>3.8045</v>
      </c>
      <c r="S102" s="10">
        <f t="shared" si="25"/>
        <v>1.0486242694350298</v>
      </c>
      <c r="T102" s="10">
        <f t="shared" si="26"/>
        <v>1.0328032592981995</v>
      </c>
      <c r="U102" s="10">
        <f t="shared" si="27"/>
        <v>0.98491260349586007</v>
      </c>
    </row>
    <row r="103" spans="1:21" s="2" customFormat="1" ht="15.75" x14ac:dyDescent="0.25">
      <c r="A103" s="13" t="s">
        <v>154</v>
      </c>
      <c r="B103" s="14" t="s">
        <v>136</v>
      </c>
      <c r="C103" s="13" t="s">
        <v>155</v>
      </c>
      <c r="D103" s="10">
        <v>1.9816</v>
      </c>
      <c r="E103" s="10">
        <v>1.8696999999999999</v>
      </c>
      <c r="F103" s="10">
        <v>1.8788</v>
      </c>
      <c r="G103" s="10">
        <v>1.9335</v>
      </c>
      <c r="H103" s="10">
        <v>1.8853</v>
      </c>
      <c r="I103" s="10">
        <v>1.9133</v>
      </c>
      <c r="J103" s="10">
        <f t="shared" si="21"/>
        <v>1.9103666666666665</v>
      </c>
      <c r="K103" s="22">
        <v>0.12</v>
      </c>
      <c r="L103" s="22">
        <v>8.4600000000000009</v>
      </c>
      <c r="M103" s="22">
        <v>0.78</v>
      </c>
      <c r="N103" s="22">
        <v>0.06</v>
      </c>
      <c r="O103" s="22"/>
      <c r="P103" s="10">
        <f t="shared" si="22"/>
        <v>3.9150999999999998</v>
      </c>
      <c r="Q103" s="10">
        <f t="shared" si="23"/>
        <v>3.7484999999999999</v>
      </c>
      <c r="R103" s="10">
        <f t="shared" si="24"/>
        <v>3.7986</v>
      </c>
      <c r="S103" s="10">
        <f t="shared" si="25"/>
        <v>1.0444444444444445</v>
      </c>
      <c r="T103" s="10">
        <f t="shared" si="26"/>
        <v>1.0306691939135471</v>
      </c>
      <c r="U103" s="10">
        <f t="shared" si="27"/>
        <v>0.9868109303427578</v>
      </c>
    </row>
    <row r="104" spans="1:21" s="2" customFormat="1" ht="15.75" x14ac:dyDescent="0.25">
      <c r="A104" s="13"/>
      <c r="B104" s="14" t="s">
        <v>136</v>
      </c>
      <c r="C104" s="13" t="s">
        <v>156</v>
      </c>
      <c r="D104" s="10">
        <v>1.9654</v>
      </c>
      <c r="E104" s="10">
        <v>1.8722000000000001</v>
      </c>
      <c r="F104" s="10">
        <v>1.883</v>
      </c>
      <c r="G104" s="10">
        <v>1.9313</v>
      </c>
      <c r="H104" s="10">
        <v>1.8828</v>
      </c>
      <c r="I104" s="10">
        <v>1.8995</v>
      </c>
      <c r="J104" s="10">
        <f t="shared" si="21"/>
        <v>1.9057000000000002</v>
      </c>
      <c r="K104" s="22"/>
      <c r="L104" s="22">
        <v>8.2170000000000005</v>
      </c>
      <c r="M104" s="22">
        <v>4.2000000000000003E-2</v>
      </c>
      <c r="N104" s="22">
        <v>8.6999999999999994E-2</v>
      </c>
      <c r="O104" s="22">
        <v>0.63</v>
      </c>
      <c r="P104" s="10">
        <f t="shared" si="22"/>
        <v>3.8967000000000001</v>
      </c>
      <c r="Q104" s="10">
        <f t="shared" si="23"/>
        <v>3.7552000000000003</v>
      </c>
      <c r="R104" s="10">
        <f t="shared" si="24"/>
        <v>3.7823000000000002</v>
      </c>
      <c r="S104" s="10">
        <f t="shared" si="25"/>
        <v>1.0376810822326374</v>
      </c>
      <c r="T104" s="10">
        <f t="shared" si="26"/>
        <v>1.0302461465246013</v>
      </c>
      <c r="U104" s="10">
        <f t="shared" si="27"/>
        <v>0.99283504745789597</v>
      </c>
    </row>
    <row r="105" spans="1:21" s="2" customFormat="1" ht="15.75" x14ac:dyDescent="0.25">
      <c r="A105" s="13" t="s">
        <v>19</v>
      </c>
      <c r="B105" s="14" t="s">
        <v>136</v>
      </c>
      <c r="C105" s="13" t="s">
        <v>12</v>
      </c>
      <c r="D105" s="10">
        <v>1.9977</v>
      </c>
      <c r="E105" s="10">
        <v>1.9063000000000001</v>
      </c>
      <c r="F105" s="10">
        <v>1.9077999999999999</v>
      </c>
      <c r="G105" s="10">
        <v>1.9563999999999999</v>
      </c>
      <c r="H105" s="10">
        <v>1.8979999999999999</v>
      </c>
      <c r="I105" s="10">
        <v>1.9261999999999999</v>
      </c>
      <c r="J105" s="10">
        <f t="shared" si="21"/>
        <v>1.9320666666666666</v>
      </c>
      <c r="K105" s="22">
        <v>2.2080000000000002</v>
      </c>
      <c r="L105" s="22">
        <v>6.2130000000000001</v>
      </c>
      <c r="M105" s="22">
        <v>0.54</v>
      </c>
      <c r="N105" s="22"/>
      <c r="O105" s="22"/>
      <c r="P105" s="10">
        <f t="shared" si="22"/>
        <v>3.9540999999999999</v>
      </c>
      <c r="Q105" s="10">
        <f t="shared" si="23"/>
        <v>3.8140999999999998</v>
      </c>
      <c r="R105" s="10">
        <f t="shared" si="24"/>
        <v>3.8241999999999998</v>
      </c>
      <c r="S105" s="10">
        <f t="shared" si="25"/>
        <v>1.0367059070291813</v>
      </c>
      <c r="T105" s="10">
        <f t="shared" si="26"/>
        <v>1.0339678887087496</v>
      </c>
      <c r="U105" s="10">
        <f t="shared" si="27"/>
        <v>0.99735892474242982</v>
      </c>
    </row>
    <row r="106" spans="1:21" s="2" customFormat="1" ht="15.75" x14ac:dyDescent="0.25">
      <c r="A106" s="13" t="s">
        <v>20</v>
      </c>
      <c r="B106" s="14" t="s">
        <v>136</v>
      </c>
      <c r="C106" s="13" t="s">
        <v>162</v>
      </c>
      <c r="D106" s="10">
        <v>1.9839</v>
      </c>
      <c r="E106" s="10">
        <v>1.8764000000000001</v>
      </c>
      <c r="F106" s="10">
        <v>1.8868</v>
      </c>
      <c r="G106" s="10">
        <v>1.9548000000000001</v>
      </c>
      <c r="H106" s="10">
        <v>1.8876999999999999</v>
      </c>
      <c r="I106" s="10">
        <v>1.9206000000000001</v>
      </c>
      <c r="J106" s="10">
        <f t="shared" si="21"/>
        <v>1.9183666666666668</v>
      </c>
      <c r="K106" s="22">
        <v>0.61199999999999999</v>
      </c>
      <c r="L106" s="22">
        <v>6.9809999999999999</v>
      </c>
      <c r="M106" s="22">
        <v>1.365</v>
      </c>
      <c r="N106" s="22">
        <v>5.3999999999999999E-2</v>
      </c>
      <c r="O106" s="22"/>
      <c r="P106" s="10">
        <f t="shared" si="22"/>
        <v>3.9386999999999999</v>
      </c>
      <c r="Q106" s="10">
        <f t="shared" si="23"/>
        <v>3.7632000000000003</v>
      </c>
      <c r="R106" s="10">
        <f t="shared" si="24"/>
        <v>3.8083</v>
      </c>
      <c r="S106" s="10">
        <f t="shared" si="25"/>
        <v>1.0466358418367345</v>
      </c>
      <c r="T106" s="10">
        <f t="shared" si="26"/>
        <v>1.0342409999212248</v>
      </c>
      <c r="U106" s="10">
        <f t="shared" si="27"/>
        <v>0.98815744557939245</v>
      </c>
    </row>
    <row r="107" spans="1:21" s="2" customFormat="1" ht="15.75" x14ac:dyDescent="0.25">
      <c r="A107" s="13" t="s">
        <v>157</v>
      </c>
      <c r="B107" s="14" t="s">
        <v>136</v>
      </c>
      <c r="C107" s="13" t="s">
        <v>163</v>
      </c>
      <c r="D107" s="10">
        <v>1.9836</v>
      </c>
      <c r="E107" s="10">
        <v>1.8754999999999999</v>
      </c>
      <c r="F107" s="10">
        <v>1.8895</v>
      </c>
      <c r="G107" s="10">
        <v>1.9599</v>
      </c>
      <c r="H107" s="10">
        <v>1.89</v>
      </c>
      <c r="I107" s="10">
        <v>1.9261999999999999</v>
      </c>
      <c r="J107" s="10">
        <f t="shared" si="21"/>
        <v>1.9207833333333333</v>
      </c>
      <c r="K107" s="22">
        <v>0.90600000000000003</v>
      </c>
      <c r="L107" s="22">
        <v>6.39</v>
      </c>
      <c r="M107" s="22">
        <v>1.665</v>
      </c>
      <c r="N107" s="22">
        <v>2.4E-2</v>
      </c>
      <c r="O107" s="22">
        <v>6.0000000000000001E-3</v>
      </c>
      <c r="P107" s="10">
        <f t="shared" si="22"/>
        <v>3.9435000000000002</v>
      </c>
      <c r="Q107" s="10">
        <f t="shared" si="23"/>
        <v>3.7649999999999997</v>
      </c>
      <c r="R107" s="10">
        <f t="shared" si="24"/>
        <v>3.8161999999999998</v>
      </c>
      <c r="S107" s="10">
        <f t="shared" si="25"/>
        <v>1.0474103585657373</v>
      </c>
      <c r="T107" s="10">
        <f t="shared" si="26"/>
        <v>1.0333577904721976</v>
      </c>
      <c r="U107" s="10">
        <f t="shared" si="27"/>
        <v>0.98658351239452857</v>
      </c>
    </row>
    <row r="108" spans="1:21" s="2" customFormat="1" ht="15.75" x14ac:dyDescent="0.25">
      <c r="A108" s="28" t="s">
        <v>152</v>
      </c>
      <c r="B108" s="32" t="s">
        <v>136</v>
      </c>
      <c r="C108" s="28" t="s">
        <v>153</v>
      </c>
      <c r="D108" s="18">
        <v>1.9724999999999999</v>
      </c>
      <c r="E108" s="18">
        <v>1.8513999999999999</v>
      </c>
      <c r="F108" s="18">
        <v>1.8781000000000001</v>
      </c>
      <c r="G108" s="18">
        <v>1.9488000000000001</v>
      </c>
      <c r="H108" s="18">
        <v>1.8796999999999999</v>
      </c>
      <c r="I108" s="18">
        <v>1.9146000000000001</v>
      </c>
      <c r="J108" s="18">
        <f t="shared" si="21"/>
        <v>1.9075166666666667</v>
      </c>
      <c r="K108" s="31"/>
      <c r="L108" s="31">
        <v>7.68</v>
      </c>
      <c r="M108" s="31">
        <v>0.06</v>
      </c>
      <c r="N108" s="31">
        <v>0.93</v>
      </c>
      <c r="O108" s="31">
        <v>0.54</v>
      </c>
      <c r="P108" s="18">
        <f t="shared" si="22"/>
        <v>3.9213</v>
      </c>
      <c r="Q108" s="18">
        <f t="shared" si="23"/>
        <v>3.7294999999999998</v>
      </c>
      <c r="R108" s="18">
        <f t="shared" si="24"/>
        <v>3.7942999999999998</v>
      </c>
      <c r="S108" s="18">
        <f t="shared" si="25"/>
        <v>1.0514278053358359</v>
      </c>
      <c r="T108" s="18">
        <f t="shared" si="26"/>
        <v>1.0334712595208604</v>
      </c>
      <c r="U108" s="18">
        <f t="shared" si="27"/>
        <v>0.98292175104762403</v>
      </c>
    </row>
    <row r="109" spans="1:21" x14ac:dyDescent="0.25">
      <c r="D109" s="1"/>
      <c r="E109" s="1"/>
      <c r="F109" s="1"/>
      <c r="G109" s="1"/>
      <c r="H109" s="1"/>
      <c r="I109" s="1"/>
      <c r="S109" s="1"/>
      <c r="T109" s="1"/>
      <c r="U109" s="1"/>
    </row>
  </sheetData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workbookViewId="0">
      <pane xSplit="3" ySplit="1" topLeftCell="D2" activePane="bottomRight" state="frozen"/>
      <selection activeCell="R64" sqref="R64"/>
      <selection pane="topRight" activeCell="R64" sqref="R64"/>
      <selection pane="bottomLeft" activeCell="R64" sqref="R64"/>
      <selection pane="bottomRight" activeCell="C1" sqref="C1:C108"/>
    </sheetView>
  </sheetViews>
  <sheetFormatPr defaultRowHeight="15.75" x14ac:dyDescent="0.25"/>
  <cols>
    <col min="1" max="1" width="16.28515625" style="15" bestFit="1" customWidth="1"/>
    <col min="2" max="2" width="14.42578125" style="15" bestFit="1" customWidth="1"/>
    <col min="3" max="3" width="22.85546875" style="15" bestFit="1" customWidth="1"/>
    <col min="4" max="4" width="7.28515625" style="15" bestFit="1" customWidth="1"/>
    <col min="5" max="5" width="13.5703125" style="15" bestFit="1" customWidth="1"/>
    <col min="6" max="6" width="5.7109375" style="15" customWidth="1"/>
    <col min="7" max="7" width="7.28515625" style="15" bestFit="1" customWidth="1"/>
    <col min="8" max="8" width="13.5703125" style="15" bestFit="1" customWidth="1"/>
    <col min="9" max="9" width="5.7109375" style="15" customWidth="1"/>
    <col min="10" max="10" width="7.28515625" style="15" bestFit="1" customWidth="1"/>
    <col min="11" max="11" width="13.5703125" style="15" bestFit="1" customWidth="1"/>
    <col min="12" max="12" width="5.7109375" style="15" customWidth="1"/>
    <col min="13" max="13" width="7.5703125" style="15" bestFit="1" customWidth="1"/>
    <col min="14" max="14" width="13.5703125" style="15" bestFit="1" customWidth="1"/>
    <col min="15" max="15" width="5.7109375" style="15" customWidth="1"/>
    <col min="16" max="16" width="7.28515625" style="15" bestFit="1" customWidth="1"/>
    <col min="17" max="17" width="13.5703125" style="15" bestFit="1" customWidth="1"/>
    <col min="18" max="18" width="5.7109375" style="15" customWidth="1"/>
    <col min="19" max="19" width="7.5703125" style="15" bestFit="1" customWidth="1"/>
    <col min="20" max="20" width="13.5703125" style="15" bestFit="1" customWidth="1"/>
    <col min="21" max="21" width="5.7109375" style="15" customWidth="1"/>
    <col min="22" max="22" width="18.140625" style="15" bestFit="1" customWidth="1"/>
    <col min="23" max="16384" width="9.140625" style="15"/>
  </cols>
  <sheetData>
    <row r="1" spans="1:22" x14ac:dyDescent="0.25">
      <c r="A1" s="37" t="s">
        <v>0</v>
      </c>
      <c r="B1" s="37" t="s">
        <v>171</v>
      </c>
      <c r="C1" s="24" t="s">
        <v>1</v>
      </c>
      <c r="D1" s="38" t="s">
        <v>63</v>
      </c>
      <c r="E1" s="39" t="s">
        <v>176</v>
      </c>
      <c r="F1" s="38"/>
      <c r="G1" s="38" t="s">
        <v>58</v>
      </c>
      <c r="H1" s="39" t="s">
        <v>176</v>
      </c>
      <c r="I1" s="38"/>
      <c r="J1" s="38" t="s">
        <v>60</v>
      </c>
      <c r="K1" s="39" t="s">
        <v>176</v>
      </c>
      <c r="L1" s="38"/>
      <c r="M1" s="38" t="s">
        <v>62</v>
      </c>
      <c r="N1" s="39" t="s">
        <v>176</v>
      </c>
      <c r="O1" s="38"/>
      <c r="P1" s="38" t="s">
        <v>59</v>
      </c>
      <c r="Q1" s="39" t="s">
        <v>176</v>
      </c>
      <c r="R1" s="38"/>
      <c r="S1" s="38" t="s">
        <v>61</v>
      </c>
      <c r="T1" s="39" t="s">
        <v>176</v>
      </c>
      <c r="U1" s="23"/>
      <c r="V1" s="39" t="s">
        <v>177</v>
      </c>
    </row>
    <row r="2" spans="1:22" x14ac:dyDescent="0.25">
      <c r="A2" s="3" t="s">
        <v>2</v>
      </c>
      <c r="B2" s="3" t="s">
        <v>170</v>
      </c>
      <c r="C2" s="4" t="s">
        <v>172</v>
      </c>
      <c r="D2" s="11">
        <v>1.9888999999999999</v>
      </c>
      <c r="E2" s="22">
        <v>0.36897476418345615</v>
      </c>
      <c r="F2" s="11"/>
      <c r="G2" s="8">
        <v>1.8863000000000001</v>
      </c>
      <c r="H2" s="22">
        <v>0.48688382840300359</v>
      </c>
      <c r="I2" s="8"/>
      <c r="J2" s="8">
        <v>1.8984000000000001</v>
      </c>
      <c r="K2" s="22">
        <v>0.47121894931786218</v>
      </c>
      <c r="L2" s="8"/>
      <c r="M2" s="11">
        <v>1.9532</v>
      </c>
      <c r="N2" s="22">
        <v>0.40634995174284511</v>
      </c>
      <c r="O2" s="11"/>
      <c r="P2" s="8">
        <v>1.8922000000000001</v>
      </c>
      <c r="Q2" s="22">
        <v>0.47918157823140312</v>
      </c>
      <c r="R2" s="8"/>
      <c r="S2" s="11">
        <v>1.921</v>
      </c>
      <c r="T2" s="22">
        <v>0.44329779401950792</v>
      </c>
      <c r="V2" s="22">
        <v>2.655906865898078</v>
      </c>
    </row>
    <row r="3" spans="1:22" x14ac:dyDescent="0.25">
      <c r="A3" s="3" t="s">
        <v>3</v>
      </c>
      <c r="B3" s="3" t="s">
        <v>170</v>
      </c>
      <c r="C3" s="4" t="s">
        <v>4</v>
      </c>
      <c r="D3" s="11">
        <v>1.9814000000000001</v>
      </c>
      <c r="E3" s="22">
        <v>0.37653030005119692</v>
      </c>
      <c r="F3" s="11"/>
      <c r="G3" s="8">
        <v>1.8614999999999999</v>
      </c>
      <c r="H3" s="22">
        <v>0.52063674718095676</v>
      </c>
      <c r="I3" s="8"/>
      <c r="J3" s="8">
        <v>1.8804000000000001</v>
      </c>
      <c r="K3" s="22">
        <v>0.49470988270314525</v>
      </c>
      <c r="L3" s="8"/>
      <c r="M3" s="11">
        <v>1.9589000000000001</v>
      </c>
      <c r="N3" s="22">
        <v>0.40013793814948362</v>
      </c>
      <c r="O3" s="11"/>
      <c r="P3" s="8">
        <v>1.8856999999999999</v>
      </c>
      <c r="Q3" s="22">
        <v>0.48767401026119422</v>
      </c>
      <c r="R3" s="8"/>
      <c r="S3" s="11">
        <v>1.9263999999999999</v>
      </c>
      <c r="T3" s="22">
        <v>0.43687502528892724</v>
      </c>
      <c r="V3" s="22">
        <v>2.7165639036349036</v>
      </c>
    </row>
    <row r="4" spans="1:22" x14ac:dyDescent="0.25">
      <c r="A4" s="3" t="s">
        <v>5</v>
      </c>
      <c r="B4" s="3" t="s">
        <v>170</v>
      </c>
      <c r="C4" s="4" t="s">
        <v>4</v>
      </c>
      <c r="D4" s="11">
        <v>1.9890000000000001</v>
      </c>
      <c r="E4" s="22">
        <v>0.36887505474907201</v>
      </c>
      <c r="F4" s="11"/>
      <c r="G4" s="8">
        <v>1.869</v>
      </c>
      <c r="H4" s="22">
        <v>0.51018954116100346</v>
      </c>
      <c r="I4" s="8"/>
      <c r="J4" s="8">
        <v>1.8759999999999999</v>
      </c>
      <c r="K4" s="22">
        <v>0.50062803843632386</v>
      </c>
      <c r="L4" s="8"/>
      <c r="M4" s="11">
        <v>1.925</v>
      </c>
      <c r="N4" s="22">
        <v>0.43853119724750206</v>
      </c>
      <c r="O4" s="11"/>
      <c r="P4" s="8">
        <v>1.889</v>
      </c>
      <c r="Q4" s="22">
        <v>0.48334382429801048</v>
      </c>
      <c r="R4" s="8"/>
      <c r="S4" s="11">
        <v>1.9179999999999999</v>
      </c>
      <c r="T4" s="22">
        <v>0.44690671143251592</v>
      </c>
      <c r="V4" s="22">
        <v>2.7484743673244276</v>
      </c>
    </row>
    <row r="5" spans="1:22" x14ac:dyDescent="0.25">
      <c r="A5" s="3" t="s">
        <v>6</v>
      </c>
      <c r="B5" s="3" t="s">
        <v>170</v>
      </c>
      <c r="C5" s="4" t="s">
        <v>7</v>
      </c>
      <c r="D5" s="11">
        <v>1.9901</v>
      </c>
      <c r="E5" s="22">
        <v>0.3677800277303041</v>
      </c>
      <c r="F5" s="11"/>
      <c r="G5" s="11">
        <v>1.893</v>
      </c>
      <c r="H5" s="22">
        <v>0.47814662922113516</v>
      </c>
      <c r="I5" s="11"/>
      <c r="J5" s="11">
        <v>1.9064000000000001</v>
      </c>
      <c r="K5" s="22">
        <v>0.46113978805992756</v>
      </c>
      <c r="L5" s="11"/>
      <c r="M5" s="11">
        <v>1.9577</v>
      </c>
      <c r="N5" s="22">
        <v>0.40143778954148707</v>
      </c>
      <c r="O5" s="11"/>
      <c r="P5" s="11">
        <v>1.8958999999999999</v>
      </c>
      <c r="Q5" s="22">
        <v>0.47441364186366486</v>
      </c>
      <c r="R5" s="11"/>
      <c r="S5" s="11">
        <v>1.929</v>
      </c>
      <c r="T5" s="22">
        <v>0.43381585370773285</v>
      </c>
      <c r="V5" s="22">
        <v>2.6167337301242517</v>
      </c>
    </row>
    <row r="6" spans="1:22" x14ac:dyDescent="0.25">
      <c r="A6" s="3" t="s">
        <v>8</v>
      </c>
      <c r="B6" s="3" t="s">
        <v>170</v>
      </c>
      <c r="C6" s="4" t="s">
        <v>7</v>
      </c>
      <c r="D6" s="11">
        <v>1.9843999999999999</v>
      </c>
      <c r="E6" s="22">
        <v>0.37348969510699265</v>
      </c>
      <c r="F6" s="11"/>
      <c r="G6" s="11">
        <v>1.8819999999999999</v>
      </c>
      <c r="H6" s="22">
        <v>0.49257521554692557</v>
      </c>
      <c r="I6" s="11"/>
      <c r="J6" s="11">
        <v>1.9019999999999999</v>
      </c>
      <c r="K6" s="22">
        <v>0.46665634872694223</v>
      </c>
      <c r="L6" s="11"/>
      <c r="M6" s="11">
        <v>1.9593</v>
      </c>
      <c r="N6" s="22">
        <v>0.3997055903383554</v>
      </c>
      <c r="O6" s="11"/>
      <c r="P6" s="11">
        <v>1.8919999999999999</v>
      </c>
      <c r="Q6" s="22">
        <v>0.4794406653179461</v>
      </c>
      <c r="R6" s="11"/>
      <c r="S6" s="11">
        <v>1.927</v>
      </c>
      <c r="T6" s="22">
        <v>0.43616715340726803</v>
      </c>
      <c r="V6" s="22">
        <v>2.6480346684444296</v>
      </c>
    </row>
    <row r="7" spans="1:22" x14ac:dyDescent="0.25">
      <c r="A7" s="3" t="s">
        <v>9</v>
      </c>
      <c r="B7" s="3" t="s">
        <v>170</v>
      </c>
      <c r="C7" s="4" t="s">
        <v>7</v>
      </c>
      <c r="D7" s="11">
        <v>1.9829000000000001</v>
      </c>
      <c r="E7" s="22">
        <v>0.37500691588911522</v>
      </c>
      <c r="F7" s="11"/>
      <c r="G7" s="11">
        <v>1.8797999999999999</v>
      </c>
      <c r="H7" s="22">
        <v>0.49551276575568337</v>
      </c>
      <c r="I7" s="11"/>
      <c r="J7" s="11">
        <v>1.8980999999999999</v>
      </c>
      <c r="K7" s="22">
        <v>0.47160117367110721</v>
      </c>
      <c r="L7" s="11"/>
      <c r="M7" s="11">
        <v>1.9574</v>
      </c>
      <c r="N7" s="22">
        <v>0.40176341163223195</v>
      </c>
      <c r="O7" s="11"/>
      <c r="P7" s="11">
        <v>1.8900999999999999</v>
      </c>
      <c r="Q7" s="22">
        <v>0.48190899009020272</v>
      </c>
      <c r="R7" s="11"/>
      <c r="S7" s="11">
        <v>1.9232</v>
      </c>
      <c r="T7" s="22">
        <v>0.44066979002575024</v>
      </c>
      <c r="V7" s="22">
        <v>2.6664630470640907</v>
      </c>
    </row>
    <row r="8" spans="1:22" x14ac:dyDescent="0.25">
      <c r="A8" s="3" t="s">
        <v>10</v>
      </c>
      <c r="B8" s="3" t="s">
        <v>170</v>
      </c>
      <c r="C8" s="4" t="s">
        <v>7</v>
      </c>
      <c r="D8" s="11">
        <v>1.9904999999999999</v>
      </c>
      <c r="E8" s="22">
        <v>0.36738264254183317</v>
      </c>
      <c r="F8" s="11"/>
      <c r="G8" s="11">
        <v>1.8940999999999999</v>
      </c>
      <c r="H8" s="22">
        <v>0.47672722318868843</v>
      </c>
      <c r="I8" s="11"/>
      <c r="J8" s="11">
        <v>1.9060999999999999</v>
      </c>
      <c r="K8" s="22">
        <v>0.46151383680627334</v>
      </c>
      <c r="L8" s="11"/>
      <c r="M8" s="11">
        <v>1.9585999999999999</v>
      </c>
      <c r="N8" s="22">
        <v>0.40046250587928178</v>
      </c>
      <c r="O8" s="11"/>
      <c r="P8" s="11">
        <v>1.8957999999999999</v>
      </c>
      <c r="Q8" s="22">
        <v>0.47454187909544632</v>
      </c>
      <c r="R8" s="11"/>
      <c r="S8" s="11">
        <v>1.9302999999999999</v>
      </c>
      <c r="T8" s="22">
        <v>0.43229431039011756</v>
      </c>
      <c r="V8" s="22">
        <v>2.6129223979016407</v>
      </c>
    </row>
    <row r="9" spans="1:22" x14ac:dyDescent="0.25">
      <c r="A9" s="3" t="s">
        <v>11</v>
      </c>
      <c r="B9" s="3" t="s">
        <v>170</v>
      </c>
      <c r="C9" s="4" t="s">
        <v>12</v>
      </c>
      <c r="D9" s="8">
        <v>1.9990000000000001</v>
      </c>
      <c r="E9" s="22">
        <v>0.35903897737063628</v>
      </c>
      <c r="F9" s="8"/>
      <c r="G9" s="8">
        <v>1.9094</v>
      </c>
      <c r="H9" s="22">
        <v>0.45741593391232321</v>
      </c>
      <c r="I9" s="8"/>
      <c r="J9" s="11">
        <v>1.9127000000000001</v>
      </c>
      <c r="K9" s="22">
        <v>0.45335441737732707</v>
      </c>
      <c r="L9" s="11"/>
      <c r="M9" s="11">
        <v>1.9644999999999999</v>
      </c>
      <c r="N9" s="22">
        <v>0.39412739630140692</v>
      </c>
      <c r="O9" s="11"/>
      <c r="P9" s="11">
        <v>1.9026000000000001</v>
      </c>
      <c r="Q9" s="22">
        <v>0.46590022194344599</v>
      </c>
      <c r="R9" s="11"/>
      <c r="S9" s="8">
        <v>1.9336</v>
      </c>
      <c r="T9" s="22">
        <v>0.42845585536600644</v>
      </c>
      <c r="V9" s="22">
        <v>2.5582928022711457</v>
      </c>
    </row>
    <row r="10" spans="1:22" x14ac:dyDescent="0.25">
      <c r="A10" s="3" t="s">
        <v>13</v>
      </c>
      <c r="B10" s="3" t="s">
        <v>170</v>
      </c>
      <c r="C10" s="4" t="s">
        <v>12</v>
      </c>
      <c r="D10" s="8">
        <v>1.9967999999999999</v>
      </c>
      <c r="E10" s="22">
        <v>0.36118016310154305</v>
      </c>
      <c r="F10" s="8"/>
      <c r="G10" s="8">
        <v>1.9074</v>
      </c>
      <c r="H10" s="22">
        <v>0.45989514701340833</v>
      </c>
      <c r="I10" s="8"/>
      <c r="J10" s="11">
        <v>1.9126000000000001</v>
      </c>
      <c r="K10" s="22">
        <v>0.45347696215759931</v>
      </c>
      <c r="L10" s="11"/>
      <c r="M10" s="11">
        <v>1.9634</v>
      </c>
      <c r="N10" s="22">
        <v>0.39530086988682728</v>
      </c>
      <c r="O10" s="11"/>
      <c r="P10" s="11">
        <v>1.9019999999999999</v>
      </c>
      <c r="Q10" s="22">
        <v>0.46665634872694223</v>
      </c>
      <c r="R10" s="11"/>
      <c r="S10" s="8">
        <v>1.9330000000000001</v>
      </c>
      <c r="T10" s="22">
        <v>0.42915121229551489</v>
      </c>
      <c r="V10" s="22">
        <v>2.5656607031818353</v>
      </c>
    </row>
    <row r="11" spans="1:22" x14ac:dyDescent="0.25">
      <c r="A11" s="3" t="s">
        <v>14</v>
      </c>
      <c r="B11" s="3" t="s">
        <v>170</v>
      </c>
      <c r="C11" s="4" t="s">
        <v>12</v>
      </c>
      <c r="D11" s="8">
        <v>1.99</v>
      </c>
      <c r="E11" s="22">
        <v>0.36787944117144245</v>
      </c>
      <c r="F11" s="8"/>
      <c r="G11" s="8">
        <v>1.8976999999999999</v>
      </c>
      <c r="H11" s="22">
        <v>0.47211128846582301</v>
      </c>
      <c r="I11" s="8"/>
      <c r="J11" s="11">
        <v>1.9041999999999999</v>
      </c>
      <c r="K11" s="22">
        <v>0.46388986812471111</v>
      </c>
      <c r="L11" s="11"/>
      <c r="M11" s="11">
        <v>1.9604999999999999</v>
      </c>
      <c r="N11" s="22">
        <v>0.39841134778937615</v>
      </c>
      <c r="O11" s="11"/>
      <c r="P11" s="11">
        <v>1.8983000000000001</v>
      </c>
      <c r="Q11" s="22">
        <v>0.47134632300253554</v>
      </c>
      <c r="R11" s="11"/>
      <c r="S11" s="8">
        <v>1.931</v>
      </c>
      <c r="T11" s="22">
        <v>0.43147722944749622</v>
      </c>
      <c r="V11" s="22">
        <v>2.6051154980013846</v>
      </c>
    </row>
    <row r="12" spans="1:22" x14ac:dyDescent="0.25">
      <c r="A12" s="3" t="s">
        <v>15</v>
      </c>
      <c r="B12" s="3" t="s">
        <v>170</v>
      </c>
      <c r="C12" s="4" t="s">
        <v>12</v>
      </c>
      <c r="D12" s="8">
        <v>1.9908999999999999</v>
      </c>
      <c r="E12" s="22">
        <v>0.3669856867268359</v>
      </c>
      <c r="F12" s="8"/>
      <c r="G12" s="8">
        <v>1.897</v>
      </c>
      <c r="H12" s="22">
        <v>0.47300531742094459</v>
      </c>
      <c r="I12" s="8"/>
      <c r="J12" s="11">
        <v>1.9037999999999999</v>
      </c>
      <c r="K12" s="22">
        <v>0.46439164186502463</v>
      </c>
      <c r="L12" s="11"/>
      <c r="M12" s="11">
        <v>1.958</v>
      </c>
      <c r="N12" s="22">
        <v>0.40111243136164826</v>
      </c>
      <c r="O12" s="11"/>
      <c r="P12" s="11">
        <v>1.8986000000000001</v>
      </c>
      <c r="Q12" s="22">
        <v>0.47096430520121951</v>
      </c>
      <c r="R12" s="11"/>
      <c r="S12" s="8">
        <v>1.9291</v>
      </c>
      <c r="T12" s="22">
        <v>0.43369862202253701</v>
      </c>
      <c r="V12" s="22">
        <v>2.61015800459821</v>
      </c>
    </row>
    <row r="13" spans="1:22" x14ac:dyDescent="0.25">
      <c r="A13" s="3" t="s">
        <v>16</v>
      </c>
      <c r="B13" s="3" t="s">
        <v>170</v>
      </c>
      <c r="C13" s="4" t="s">
        <v>12</v>
      </c>
      <c r="D13" s="8">
        <v>1.9870000000000001</v>
      </c>
      <c r="E13" s="22">
        <v>0.3708743726577759</v>
      </c>
      <c r="F13" s="8"/>
      <c r="G13" s="8">
        <v>1.8839999999999999</v>
      </c>
      <c r="H13" s="22">
        <v>0.48991982999744904</v>
      </c>
      <c r="I13" s="8"/>
      <c r="J13" s="11">
        <v>1.8979999999999999</v>
      </c>
      <c r="K13" s="22">
        <v>0.47172865067362107</v>
      </c>
      <c r="L13" s="11"/>
      <c r="M13" s="11">
        <v>1.9610000000000001</v>
      </c>
      <c r="N13" s="22">
        <v>0.39787331769187373</v>
      </c>
      <c r="O13" s="11"/>
      <c r="P13" s="11">
        <v>1.8955</v>
      </c>
      <c r="Q13" s="22">
        <v>0.47492679880864408</v>
      </c>
      <c r="R13" s="11"/>
      <c r="S13" s="8">
        <v>1.9278999999999999</v>
      </c>
      <c r="T13" s="22">
        <v>0.43510749557287587</v>
      </c>
      <c r="V13" s="22">
        <v>2.6404304654022397</v>
      </c>
    </row>
    <row r="14" spans="1:22" x14ac:dyDescent="0.25">
      <c r="A14" s="3" t="s">
        <v>17</v>
      </c>
      <c r="B14" s="3" t="s">
        <v>170</v>
      </c>
      <c r="C14" s="4" t="s">
        <v>12</v>
      </c>
      <c r="D14" s="8">
        <v>1.9870000000000001</v>
      </c>
      <c r="E14" s="22">
        <v>0.3708743726577759</v>
      </c>
      <c r="F14" s="8"/>
      <c r="G14" s="8">
        <v>1.883</v>
      </c>
      <c r="H14" s="22">
        <v>0.49124572859385401</v>
      </c>
      <c r="I14" s="8"/>
      <c r="J14" s="11">
        <v>1.8979999999999999</v>
      </c>
      <c r="K14" s="22">
        <v>0.47172865067362107</v>
      </c>
      <c r="L14" s="11"/>
      <c r="M14" s="11">
        <v>1.9610000000000001</v>
      </c>
      <c r="N14" s="22">
        <v>0.39787331769187373</v>
      </c>
      <c r="O14" s="11"/>
      <c r="P14" s="11">
        <v>1.8937999999999999</v>
      </c>
      <c r="Q14" s="22">
        <v>0.4771139155210346</v>
      </c>
      <c r="R14" s="11"/>
      <c r="S14" s="8">
        <v>1.9287000000000001</v>
      </c>
      <c r="T14" s="22">
        <v>0.43416773892871297</v>
      </c>
      <c r="V14" s="22">
        <v>2.6430037240668725</v>
      </c>
    </row>
    <row r="15" spans="1:22" x14ac:dyDescent="0.25">
      <c r="A15" s="3" t="s">
        <v>18</v>
      </c>
      <c r="B15" s="3" t="s">
        <v>170</v>
      </c>
      <c r="C15" s="4" t="s">
        <v>12</v>
      </c>
      <c r="D15" s="8">
        <v>1.9926999999999999</v>
      </c>
      <c r="E15" s="22">
        <v>0.36520468662853417</v>
      </c>
      <c r="F15" s="8"/>
      <c r="G15" s="8">
        <v>1.8963000000000001</v>
      </c>
      <c r="H15" s="22">
        <v>0.47390103938318567</v>
      </c>
      <c r="I15" s="8"/>
      <c r="J15" s="11">
        <v>1.9036</v>
      </c>
      <c r="K15" s="22">
        <v>0.46464273223028801</v>
      </c>
      <c r="L15" s="11"/>
      <c r="M15" s="11">
        <v>1.9575</v>
      </c>
      <c r="N15" s="22">
        <v>0.40165484159867243</v>
      </c>
      <c r="O15" s="11"/>
      <c r="P15" s="11">
        <v>1.8989</v>
      </c>
      <c r="Q15" s="22">
        <v>0.47058259701852861</v>
      </c>
      <c r="R15" s="11"/>
      <c r="S15" s="8">
        <v>1.9267000000000001</v>
      </c>
      <c r="T15" s="22">
        <v>0.43652094586056178</v>
      </c>
      <c r="V15" s="22">
        <v>2.6125068427197706</v>
      </c>
    </row>
    <row r="16" spans="1:22" x14ac:dyDescent="0.25">
      <c r="A16" s="3" t="s">
        <v>19</v>
      </c>
      <c r="B16" s="3" t="s">
        <v>170</v>
      </c>
      <c r="C16" s="4" t="s">
        <v>12</v>
      </c>
      <c r="D16" s="8">
        <v>1.9976</v>
      </c>
      <c r="E16" s="22">
        <v>0.36040007665976009</v>
      </c>
      <c r="F16" s="8"/>
      <c r="G16" s="8">
        <v>1.9063000000000001</v>
      </c>
      <c r="H16" s="22">
        <v>0.46126443727880917</v>
      </c>
      <c r="I16" s="8"/>
      <c r="J16" s="11">
        <v>1.9077999999999999</v>
      </c>
      <c r="K16" s="22">
        <v>0.45939823172194838</v>
      </c>
      <c r="L16" s="11"/>
      <c r="M16" s="11">
        <v>1.9563999999999999</v>
      </c>
      <c r="N16" s="22">
        <v>0.40285072737442779</v>
      </c>
      <c r="O16" s="11"/>
      <c r="P16" s="11">
        <v>1.8979999999999999</v>
      </c>
      <c r="Q16" s="22">
        <v>0.47172865067362107</v>
      </c>
      <c r="R16" s="11"/>
      <c r="S16" s="8">
        <v>1.9261999999999999</v>
      </c>
      <c r="T16" s="22">
        <v>0.43711123778670974</v>
      </c>
      <c r="V16" s="22">
        <v>2.592753361495276</v>
      </c>
    </row>
    <row r="17" spans="1:22" x14ac:dyDescent="0.25">
      <c r="A17" s="3" t="s">
        <v>20</v>
      </c>
      <c r="B17" s="3" t="s">
        <v>170</v>
      </c>
      <c r="C17" s="4" t="s">
        <v>12</v>
      </c>
      <c r="D17" s="8">
        <v>1.984</v>
      </c>
      <c r="E17" s="22">
        <v>0.37389368608450629</v>
      </c>
      <c r="F17" s="8"/>
      <c r="G17" s="8">
        <v>1.8764000000000001</v>
      </c>
      <c r="H17" s="22">
        <v>0.5000871113809976</v>
      </c>
      <c r="I17" s="8"/>
      <c r="J17" s="11">
        <v>1.8868</v>
      </c>
      <c r="K17" s="22">
        <v>0.48622632164492202</v>
      </c>
      <c r="L17" s="11"/>
      <c r="M17" s="11">
        <v>1.9548000000000001</v>
      </c>
      <c r="N17" s="22">
        <v>0.40459655661926819</v>
      </c>
      <c r="O17" s="11"/>
      <c r="P17" s="11">
        <v>1.8876999999999999</v>
      </c>
      <c r="Q17" s="22">
        <v>0.48504504623939509</v>
      </c>
      <c r="R17" s="11"/>
      <c r="S17" s="8">
        <v>1.9206000000000001</v>
      </c>
      <c r="T17" s="22">
        <v>0.44377729402039623</v>
      </c>
      <c r="V17" s="22">
        <v>2.6936260159894854</v>
      </c>
    </row>
    <row r="18" spans="1:22" x14ac:dyDescent="0.25">
      <c r="A18" s="3" t="s">
        <v>21</v>
      </c>
      <c r="B18" s="3" t="s">
        <v>170</v>
      </c>
      <c r="C18" s="4" t="s">
        <v>12</v>
      </c>
      <c r="D18" s="8">
        <v>1.984</v>
      </c>
      <c r="E18" s="22">
        <v>0.37389368608450629</v>
      </c>
      <c r="F18" s="8"/>
      <c r="G18" s="8">
        <v>1.877</v>
      </c>
      <c r="H18" s="22">
        <v>0.49927681648191857</v>
      </c>
      <c r="I18" s="8"/>
      <c r="J18" s="11">
        <v>1.893</v>
      </c>
      <c r="K18" s="22">
        <v>0.47814662922113516</v>
      </c>
      <c r="L18" s="11"/>
      <c r="M18" s="11">
        <v>1.966</v>
      </c>
      <c r="N18" s="22">
        <v>0.39253281697197062</v>
      </c>
      <c r="O18" s="11"/>
      <c r="P18" s="11">
        <v>1.8935</v>
      </c>
      <c r="Q18" s="22">
        <v>0.47750092151484713</v>
      </c>
      <c r="R18" s="11"/>
      <c r="S18" s="8">
        <v>1.9287000000000001</v>
      </c>
      <c r="T18" s="22">
        <v>0.43416773892871297</v>
      </c>
      <c r="V18" s="22">
        <v>2.6555186092030909</v>
      </c>
    </row>
    <row r="19" spans="1:22" x14ac:dyDescent="0.25">
      <c r="A19" s="3" t="s">
        <v>22</v>
      </c>
      <c r="B19" s="3" t="s">
        <v>170</v>
      </c>
      <c r="C19" s="4" t="s">
        <v>12</v>
      </c>
      <c r="D19" s="8">
        <v>1.994</v>
      </c>
      <c r="E19" s="22">
        <v>0.36392378657439306</v>
      </c>
      <c r="F19" s="8"/>
      <c r="G19" s="8">
        <v>1.895</v>
      </c>
      <c r="H19" s="22">
        <v>0.47556902561930769</v>
      </c>
      <c r="I19" s="8"/>
      <c r="J19" s="11">
        <v>1.9039999999999999</v>
      </c>
      <c r="K19" s="22">
        <v>0.46414068718760737</v>
      </c>
      <c r="L19" s="11"/>
      <c r="M19" s="11">
        <v>1.9610000000000001</v>
      </c>
      <c r="N19" s="22">
        <v>0.39787331769187373</v>
      </c>
      <c r="O19" s="11"/>
      <c r="P19" s="11">
        <v>1.8976</v>
      </c>
      <c r="Q19" s="22">
        <v>0.47223890335583291</v>
      </c>
      <c r="R19" s="11"/>
      <c r="S19" s="8">
        <v>1.9286000000000001</v>
      </c>
      <c r="T19" s="22">
        <v>0.43428509741939697</v>
      </c>
      <c r="V19" s="22">
        <v>2.6080308178484115</v>
      </c>
    </row>
    <row r="20" spans="1:22" x14ac:dyDescent="0.25">
      <c r="A20" s="3" t="s">
        <v>23</v>
      </c>
      <c r="B20" s="3" t="s">
        <v>170</v>
      </c>
      <c r="C20" s="4" t="s">
        <v>12</v>
      </c>
      <c r="D20" s="8">
        <v>1.998</v>
      </c>
      <c r="E20" s="22">
        <v>0.3600106654857162</v>
      </c>
      <c r="F20" s="8"/>
      <c r="G20" s="8">
        <v>1.91</v>
      </c>
      <c r="H20" s="22">
        <v>0.45667477944228874</v>
      </c>
      <c r="I20" s="8"/>
      <c r="J20" s="11">
        <v>1.917</v>
      </c>
      <c r="K20" s="22">
        <v>0.44811620111864559</v>
      </c>
      <c r="L20" s="11"/>
      <c r="M20" s="11">
        <v>1.9670000000000001</v>
      </c>
      <c r="N20" s="22">
        <v>0.39147334982391846</v>
      </c>
      <c r="O20" s="11"/>
      <c r="P20" s="11">
        <v>1.905</v>
      </c>
      <c r="Q20" s="22">
        <v>0.46288794655322435</v>
      </c>
      <c r="R20" s="11"/>
      <c r="S20" s="8">
        <v>1.9350000000000001</v>
      </c>
      <c r="T20" s="22">
        <v>0.42683773428910621</v>
      </c>
      <c r="V20" s="22">
        <v>2.5460006767128998</v>
      </c>
    </row>
    <row r="21" spans="1:22" x14ac:dyDescent="0.25">
      <c r="A21" s="3" t="s">
        <v>24</v>
      </c>
      <c r="B21" s="3" t="s">
        <v>170</v>
      </c>
      <c r="C21" s="4" t="s">
        <v>12</v>
      </c>
      <c r="D21" s="8">
        <v>1.9830000000000001</v>
      </c>
      <c r="E21" s="22">
        <v>0.37490557636375194</v>
      </c>
      <c r="F21" s="8"/>
      <c r="G21" s="8">
        <v>1.875</v>
      </c>
      <c r="H21" s="22">
        <v>0.50198291728147515</v>
      </c>
      <c r="I21" s="8"/>
      <c r="J21" s="11">
        <v>1.889</v>
      </c>
      <c r="K21" s="22">
        <v>0.48334382429801048</v>
      </c>
      <c r="L21" s="11"/>
      <c r="M21" s="11">
        <v>1.96</v>
      </c>
      <c r="N21" s="22">
        <v>0.39895010544606097</v>
      </c>
      <c r="O21" s="11"/>
      <c r="P21" s="11">
        <v>1.8908</v>
      </c>
      <c r="Q21" s="22">
        <v>0.48099813227316307</v>
      </c>
      <c r="R21" s="11"/>
      <c r="S21" s="8">
        <v>1.9240999999999999</v>
      </c>
      <c r="T21" s="22">
        <v>0.43959919314165907</v>
      </c>
      <c r="V21" s="22">
        <v>2.6797797488041204</v>
      </c>
    </row>
    <row r="22" spans="1:22" x14ac:dyDescent="0.25">
      <c r="A22" s="3" t="s">
        <v>25</v>
      </c>
      <c r="B22" s="3" t="s">
        <v>170</v>
      </c>
      <c r="C22" s="4" t="s">
        <v>12</v>
      </c>
      <c r="D22" s="8">
        <v>1.9827999999999999</v>
      </c>
      <c r="E22" s="22">
        <v>0.37510828280724112</v>
      </c>
      <c r="F22" s="8"/>
      <c r="G22" s="8">
        <v>1.8703000000000001</v>
      </c>
      <c r="H22" s="22">
        <v>0.5084001287169071</v>
      </c>
      <c r="I22" s="8"/>
      <c r="J22" s="11">
        <v>1.8859999999999999</v>
      </c>
      <c r="K22" s="22">
        <v>0.4872787591601096</v>
      </c>
      <c r="L22" s="11"/>
      <c r="M22" s="11">
        <v>1.9587000000000001</v>
      </c>
      <c r="N22" s="22">
        <v>0.4003542873943628</v>
      </c>
      <c r="O22" s="11"/>
      <c r="P22" s="11">
        <v>1.8877999999999999</v>
      </c>
      <c r="Q22" s="22">
        <v>0.48491397069736369</v>
      </c>
      <c r="R22" s="11"/>
      <c r="S22" s="8">
        <v>1.9258</v>
      </c>
      <c r="T22" s="22">
        <v>0.43758404600216816</v>
      </c>
      <c r="V22" s="22">
        <v>2.6936394747781525</v>
      </c>
    </row>
    <row r="23" spans="1:22" x14ac:dyDescent="0.25">
      <c r="A23" s="3" t="s">
        <v>26</v>
      </c>
      <c r="B23" s="3" t="s">
        <v>170</v>
      </c>
      <c r="C23" s="4" t="s">
        <v>12</v>
      </c>
      <c r="D23" s="8">
        <v>1.984</v>
      </c>
      <c r="E23" s="22">
        <v>0.37389368608450629</v>
      </c>
      <c r="F23" s="8"/>
      <c r="G23" s="8">
        <v>1.8759999999999999</v>
      </c>
      <c r="H23" s="22">
        <v>0.50062803843632386</v>
      </c>
      <c r="I23" s="8"/>
      <c r="J23" s="11">
        <v>1.889</v>
      </c>
      <c r="K23" s="22">
        <v>0.48334382429801048</v>
      </c>
      <c r="L23" s="11"/>
      <c r="M23" s="11">
        <v>1.96</v>
      </c>
      <c r="N23" s="22">
        <v>0.39895010544606097</v>
      </c>
      <c r="O23" s="11"/>
      <c r="P23" s="11">
        <v>1.89</v>
      </c>
      <c r="Q23" s="22">
        <v>0.48203925336555242</v>
      </c>
      <c r="R23" s="11"/>
      <c r="S23" s="8">
        <v>1.9261999999999999</v>
      </c>
      <c r="T23" s="22">
        <v>0.43711123778670974</v>
      </c>
      <c r="V23" s="22">
        <v>2.6759661454171635</v>
      </c>
    </row>
    <row r="24" spans="1:22" x14ac:dyDescent="0.25">
      <c r="A24" s="3" t="s">
        <v>27</v>
      </c>
      <c r="B24" s="3" t="s">
        <v>170</v>
      </c>
      <c r="C24" s="4" t="s">
        <v>12</v>
      </c>
      <c r="D24" s="8">
        <v>1.9850000000000001</v>
      </c>
      <c r="E24" s="22">
        <v>0.37288452695145236</v>
      </c>
      <c r="F24" s="8"/>
      <c r="G24" s="8">
        <v>1.877</v>
      </c>
      <c r="H24" s="22">
        <v>0.49927681648191857</v>
      </c>
      <c r="I24" s="8"/>
      <c r="J24" s="11">
        <v>1.891</v>
      </c>
      <c r="K24" s="22">
        <v>0.48073820354008306</v>
      </c>
      <c r="L24" s="11"/>
      <c r="M24" s="11">
        <v>1.96</v>
      </c>
      <c r="N24" s="22">
        <v>0.39895010544606097</v>
      </c>
      <c r="O24" s="11"/>
      <c r="P24" s="11">
        <v>1.891</v>
      </c>
      <c r="Q24" s="22">
        <v>0.48073820354008306</v>
      </c>
      <c r="R24" s="11"/>
      <c r="S24" s="8">
        <v>1.9259999999999999</v>
      </c>
      <c r="T24" s="22">
        <v>0.43734757800143842</v>
      </c>
      <c r="V24" s="22">
        <v>2.6699354339610366</v>
      </c>
    </row>
    <row r="25" spans="1:22" x14ac:dyDescent="0.25">
      <c r="A25" s="3" t="s">
        <v>28</v>
      </c>
      <c r="B25" s="3" t="s">
        <v>170</v>
      </c>
      <c r="C25" s="4" t="s">
        <v>12</v>
      </c>
      <c r="D25" s="8">
        <v>1.9922</v>
      </c>
      <c r="E25" s="22">
        <v>0.36569854008494307</v>
      </c>
      <c r="F25" s="8"/>
      <c r="G25" s="8">
        <v>1.8957999999999999</v>
      </c>
      <c r="H25" s="22">
        <v>0.47454187909544632</v>
      </c>
      <c r="I25" s="8"/>
      <c r="J25" s="11">
        <v>1.9019999999999999</v>
      </c>
      <c r="K25" s="22">
        <v>0.46665634872694223</v>
      </c>
      <c r="L25" s="11"/>
      <c r="M25" s="11">
        <v>1.9572000000000001</v>
      </c>
      <c r="N25" s="22">
        <v>0.40198063974893755</v>
      </c>
      <c r="O25" s="11"/>
      <c r="P25" s="11">
        <v>1.8967000000000001</v>
      </c>
      <c r="Q25" s="22">
        <v>0.47338899076810992</v>
      </c>
      <c r="R25" s="11"/>
      <c r="S25" s="8">
        <v>1.9253</v>
      </c>
      <c r="T25" s="22">
        <v>0.43817577552125658</v>
      </c>
      <c r="V25" s="22">
        <v>2.6204421739456358</v>
      </c>
    </row>
    <row r="26" spans="1:22" x14ac:dyDescent="0.25">
      <c r="A26" s="4" t="s">
        <v>29</v>
      </c>
      <c r="B26" s="3" t="s">
        <v>170</v>
      </c>
      <c r="C26" s="4" t="s">
        <v>12</v>
      </c>
      <c r="D26" s="8">
        <v>1.992</v>
      </c>
      <c r="E26" s="22">
        <v>0.36589626840674799</v>
      </c>
      <c r="F26" s="8"/>
      <c r="G26" s="8">
        <v>1.9011</v>
      </c>
      <c r="H26" s="22">
        <v>0.46779284042365787</v>
      </c>
      <c r="I26" s="8"/>
      <c r="J26" s="11">
        <v>1.905</v>
      </c>
      <c r="K26" s="22">
        <v>0.46288794655322435</v>
      </c>
      <c r="L26" s="11"/>
      <c r="M26" s="11">
        <v>1.9570000000000001</v>
      </c>
      <c r="N26" s="22">
        <v>0.40219798531798789</v>
      </c>
      <c r="O26" s="11"/>
      <c r="P26" s="11">
        <v>1.8958999999999999</v>
      </c>
      <c r="Q26" s="22">
        <v>0.47441364186366486</v>
      </c>
      <c r="R26" s="11"/>
      <c r="S26" s="8">
        <v>1.9273</v>
      </c>
      <c r="T26" s="22">
        <v>0.43581364769645753</v>
      </c>
      <c r="V26" s="22">
        <v>2.6090023302617404</v>
      </c>
    </row>
    <row r="27" spans="1:22" x14ac:dyDescent="0.25">
      <c r="A27" s="3" t="s">
        <v>30</v>
      </c>
      <c r="B27" s="3" t="s">
        <v>170</v>
      </c>
      <c r="C27" s="4" t="s">
        <v>12</v>
      </c>
      <c r="D27" s="8">
        <v>1.99</v>
      </c>
      <c r="E27" s="22">
        <v>0.36787944117144245</v>
      </c>
      <c r="F27" s="8"/>
      <c r="G27" s="8">
        <v>1.8925000000000001</v>
      </c>
      <c r="H27" s="22">
        <v>0.47879321009525</v>
      </c>
      <c r="I27" s="8"/>
      <c r="J27" s="11">
        <v>1.9053</v>
      </c>
      <c r="K27" s="22">
        <v>0.46251278411539831</v>
      </c>
      <c r="L27" s="11"/>
      <c r="M27" s="11">
        <v>1.9691000000000001</v>
      </c>
      <c r="N27" s="22">
        <v>0.38925776746569402</v>
      </c>
      <c r="O27" s="11"/>
      <c r="P27" s="11">
        <v>1.9004000000000001</v>
      </c>
      <c r="Q27" s="22">
        <v>0.46867869160865366</v>
      </c>
      <c r="R27" s="11"/>
      <c r="S27" s="8">
        <v>1.9339999999999999</v>
      </c>
      <c r="T27" s="22">
        <v>0.42799291013244706</v>
      </c>
      <c r="V27" s="22">
        <v>2.5951148045888854</v>
      </c>
    </row>
    <row r="28" spans="1:22" x14ac:dyDescent="0.25">
      <c r="A28" s="3" t="s">
        <v>31</v>
      </c>
      <c r="B28" s="3" t="s">
        <v>170</v>
      </c>
      <c r="C28" s="4" t="s">
        <v>32</v>
      </c>
      <c r="D28" s="11">
        <v>1.9810000000000001</v>
      </c>
      <c r="E28" s="22">
        <v>0.37693757994666399</v>
      </c>
      <c r="F28" s="11"/>
      <c r="G28" s="11">
        <v>1.8640000000000001</v>
      </c>
      <c r="H28" s="22">
        <v>0.51713078911289612</v>
      </c>
      <c r="I28" s="11"/>
      <c r="J28" s="11">
        <v>1.88</v>
      </c>
      <c r="K28" s="22">
        <v>0.49524499339486527</v>
      </c>
      <c r="L28" s="11"/>
      <c r="M28" s="11">
        <v>1.954</v>
      </c>
      <c r="N28" s="22">
        <v>0.40547230640027815</v>
      </c>
      <c r="O28" s="11"/>
      <c r="P28" s="11">
        <v>1.8859999999999999</v>
      </c>
      <c r="Q28" s="22">
        <v>0.4872787591601096</v>
      </c>
      <c r="R28" s="11"/>
      <c r="S28" s="11">
        <v>1.9219999999999999</v>
      </c>
      <c r="T28" s="22">
        <v>0.44210130947283854</v>
      </c>
      <c r="V28" s="22">
        <v>2.7241657374876516</v>
      </c>
    </row>
    <row r="29" spans="1:22" x14ac:dyDescent="0.25">
      <c r="A29" s="3" t="s">
        <v>33</v>
      </c>
      <c r="B29" s="3" t="s">
        <v>170</v>
      </c>
      <c r="C29" s="4" t="s">
        <v>32</v>
      </c>
      <c r="D29" s="11">
        <v>1.9910000000000001</v>
      </c>
      <c r="E29" s="22">
        <v>0.36688651480831302</v>
      </c>
      <c r="F29" s="11"/>
      <c r="G29" s="11">
        <v>1.885</v>
      </c>
      <c r="H29" s="22">
        <v>0.48859751007254287</v>
      </c>
      <c r="I29" s="11"/>
      <c r="J29" s="11">
        <v>1.9019999999999999</v>
      </c>
      <c r="K29" s="22">
        <v>0.46665634872694223</v>
      </c>
      <c r="L29" s="11"/>
      <c r="M29" s="11">
        <v>1.956</v>
      </c>
      <c r="N29" s="22">
        <v>0.40328647717228355</v>
      </c>
      <c r="O29" s="11"/>
      <c r="P29" s="11">
        <v>1.8939999999999999</v>
      </c>
      <c r="Q29" s="22">
        <v>0.47685608579722644</v>
      </c>
      <c r="R29" s="11"/>
      <c r="S29" s="11">
        <v>1.927</v>
      </c>
      <c r="T29" s="22">
        <v>0.43616715340726803</v>
      </c>
      <c r="V29" s="22">
        <v>2.638450089984576</v>
      </c>
    </row>
    <row r="30" spans="1:22" x14ac:dyDescent="0.25">
      <c r="A30" s="3" t="s">
        <v>34</v>
      </c>
      <c r="B30" s="3" t="s">
        <v>170</v>
      </c>
      <c r="C30" s="4" t="s">
        <v>32</v>
      </c>
      <c r="D30" s="11">
        <v>1.9830000000000001</v>
      </c>
      <c r="E30" s="22">
        <v>0.37490557636375194</v>
      </c>
      <c r="F30" s="11"/>
      <c r="G30" s="11">
        <v>1.873</v>
      </c>
      <c r="H30" s="22">
        <v>0.50470368525822806</v>
      </c>
      <c r="I30" s="11"/>
      <c r="J30" s="11">
        <v>1.885</v>
      </c>
      <c r="K30" s="22">
        <v>0.48859751007254287</v>
      </c>
      <c r="L30" s="11"/>
      <c r="M30" s="11">
        <v>1.9550000000000001</v>
      </c>
      <c r="N30" s="22">
        <v>0.4043779148755392</v>
      </c>
      <c r="O30" s="11"/>
      <c r="P30" s="11">
        <v>1.887</v>
      </c>
      <c r="Q30" s="22">
        <v>0.48596356762719217</v>
      </c>
      <c r="R30" s="11"/>
      <c r="S30" s="11">
        <v>1.92</v>
      </c>
      <c r="T30" s="22">
        <v>0.44449751668205673</v>
      </c>
      <c r="V30" s="22">
        <v>2.703045770879311</v>
      </c>
    </row>
    <row r="31" spans="1:22" x14ac:dyDescent="0.25">
      <c r="A31" s="3" t="s">
        <v>35</v>
      </c>
      <c r="B31" s="3" t="s">
        <v>170</v>
      </c>
      <c r="C31" s="4" t="s">
        <v>32</v>
      </c>
      <c r="D31" s="11">
        <v>1.9850000000000001</v>
      </c>
      <c r="E31" s="22">
        <v>0.37288452695145236</v>
      </c>
      <c r="F31" s="11"/>
      <c r="G31" s="11">
        <v>1.873</v>
      </c>
      <c r="H31" s="22">
        <v>0.50470368525822806</v>
      </c>
      <c r="I31" s="11"/>
      <c r="J31" s="11">
        <v>1.891</v>
      </c>
      <c r="K31" s="22">
        <v>0.48073820354008306</v>
      </c>
      <c r="L31" s="11"/>
      <c r="M31" s="11">
        <v>1.9550000000000001</v>
      </c>
      <c r="N31" s="22">
        <v>0.4043779148755392</v>
      </c>
      <c r="O31" s="11"/>
      <c r="P31" s="11">
        <v>1.89</v>
      </c>
      <c r="Q31" s="22">
        <v>0.48203925336555242</v>
      </c>
      <c r="R31" s="11"/>
      <c r="S31" s="11">
        <v>1.925</v>
      </c>
      <c r="T31" s="22">
        <v>0.43853119724750206</v>
      </c>
      <c r="V31" s="22">
        <v>2.6832747812383571</v>
      </c>
    </row>
    <row r="32" spans="1:22" x14ac:dyDescent="0.25">
      <c r="A32" s="3" t="s">
        <v>36</v>
      </c>
      <c r="B32" s="3" t="s">
        <v>170</v>
      </c>
      <c r="C32" s="4" t="s">
        <v>32</v>
      </c>
      <c r="D32" s="11">
        <v>1.986</v>
      </c>
      <c r="E32" s="22">
        <v>0.37187809159308038</v>
      </c>
      <c r="F32" s="11"/>
      <c r="G32" s="11">
        <v>1.8720000000000001</v>
      </c>
      <c r="H32" s="22">
        <v>0.50606959426396836</v>
      </c>
      <c r="I32" s="11"/>
      <c r="J32" s="11">
        <v>1.89</v>
      </c>
      <c r="K32" s="22">
        <v>0.48203925336555242</v>
      </c>
      <c r="L32" s="11"/>
      <c r="M32" s="11">
        <v>1.9510000000000001</v>
      </c>
      <c r="N32" s="22">
        <v>0.40877328395261847</v>
      </c>
      <c r="O32" s="11"/>
      <c r="P32" s="11">
        <v>1.889</v>
      </c>
      <c r="Q32" s="22">
        <v>0.48334382429801048</v>
      </c>
      <c r="R32" s="11"/>
      <c r="S32" s="11">
        <v>1.9219999999999999</v>
      </c>
      <c r="T32" s="22">
        <v>0.44210130947283854</v>
      </c>
      <c r="V32" s="22">
        <v>2.6942053569460684</v>
      </c>
    </row>
    <row r="33" spans="1:22" x14ac:dyDescent="0.25">
      <c r="A33" s="3" t="s">
        <v>37</v>
      </c>
      <c r="B33" s="3" t="s">
        <v>170</v>
      </c>
      <c r="C33" s="4" t="s">
        <v>32</v>
      </c>
      <c r="D33" s="11">
        <v>1.9910000000000001</v>
      </c>
      <c r="E33" s="22">
        <v>0.36688651480831302</v>
      </c>
      <c r="F33" s="11"/>
      <c r="G33" s="11">
        <v>1.879</v>
      </c>
      <c r="H33" s="22">
        <v>0.49658530379140964</v>
      </c>
      <c r="I33" s="11"/>
      <c r="J33" s="11">
        <v>1.8919999999999999</v>
      </c>
      <c r="K33" s="22">
        <v>0.4794406653179461</v>
      </c>
      <c r="L33" s="11"/>
      <c r="M33" s="11">
        <v>1.9570000000000001</v>
      </c>
      <c r="N33" s="22">
        <v>0.40219798531798789</v>
      </c>
      <c r="O33" s="11"/>
      <c r="P33" s="11">
        <v>1.8919999999999999</v>
      </c>
      <c r="Q33" s="22">
        <v>0.4794406653179461</v>
      </c>
      <c r="R33" s="11"/>
      <c r="S33" s="11">
        <v>1.9179999999999999</v>
      </c>
      <c r="T33" s="22">
        <v>0.44690671143251592</v>
      </c>
      <c r="V33" s="22">
        <v>2.6714578459861182</v>
      </c>
    </row>
    <row r="34" spans="1:22" x14ac:dyDescent="0.25">
      <c r="A34" s="3" t="s">
        <v>38</v>
      </c>
      <c r="B34" s="3" t="s">
        <v>170</v>
      </c>
      <c r="C34" s="4" t="s">
        <v>32</v>
      </c>
      <c r="D34" s="11">
        <v>1.988</v>
      </c>
      <c r="E34" s="22">
        <v>0.36987336281376748</v>
      </c>
      <c r="F34" s="11"/>
      <c r="G34" s="11">
        <v>1.875</v>
      </c>
      <c r="H34" s="22">
        <v>0.50198291728147515</v>
      </c>
      <c r="I34" s="11"/>
      <c r="J34" s="11">
        <v>1.891</v>
      </c>
      <c r="K34" s="22">
        <v>0.48073820354008306</v>
      </c>
      <c r="L34" s="11"/>
      <c r="M34" s="11">
        <v>1.956</v>
      </c>
      <c r="N34" s="22">
        <v>0.40328647717228355</v>
      </c>
      <c r="O34" s="11"/>
      <c r="P34" s="11">
        <v>1.889</v>
      </c>
      <c r="Q34" s="22">
        <v>0.48334382429801048</v>
      </c>
      <c r="R34" s="11"/>
      <c r="S34" s="11">
        <v>1.9219999999999999</v>
      </c>
      <c r="T34" s="22">
        <v>0.44210130947283854</v>
      </c>
      <c r="V34" s="22">
        <v>2.6813260945784583</v>
      </c>
    </row>
    <row r="35" spans="1:22" x14ac:dyDescent="0.25">
      <c r="A35" s="3">
        <v>108749</v>
      </c>
      <c r="B35" s="3" t="s">
        <v>170</v>
      </c>
      <c r="C35" s="4" t="s">
        <v>32</v>
      </c>
      <c r="D35" s="11">
        <v>1.9850000000000001</v>
      </c>
      <c r="E35" s="22">
        <v>0.37288452695145236</v>
      </c>
      <c r="F35" s="11"/>
      <c r="G35" s="11">
        <v>1.8660000000000001</v>
      </c>
      <c r="H35" s="22">
        <v>0.51434302882521077</v>
      </c>
      <c r="I35" s="11"/>
      <c r="J35" s="11">
        <v>1.8819999999999999</v>
      </c>
      <c r="K35" s="22">
        <v>0.49257521554692557</v>
      </c>
      <c r="L35" s="11"/>
      <c r="M35" s="11">
        <v>1.946</v>
      </c>
      <c r="N35" s="22">
        <v>0.41433474002160775</v>
      </c>
      <c r="O35" s="11"/>
      <c r="P35" s="11">
        <v>1.889</v>
      </c>
      <c r="Q35" s="22">
        <v>0.48334382429801048</v>
      </c>
      <c r="R35" s="11"/>
      <c r="S35" s="11">
        <v>1.92</v>
      </c>
      <c r="T35" s="22">
        <v>0.44449751668205673</v>
      </c>
      <c r="V35" s="22">
        <v>2.7219788523252637</v>
      </c>
    </row>
    <row r="36" spans="1:22" x14ac:dyDescent="0.25">
      <c r="A36" s="3" t="s">
        <v>39</v>
      </c>
      <c r="B36" s="3" t="s">
        <v>170</v>
      </c>
      <c r="C36" s="4" t="s">
        <v>32</v>
      </c>
      <c r="D36" s="11">
        <v>1.984</v>
      </c>
      <c r="E36" s="22">
        <v>0.37389368608450629</v>
      </c>
      <c r="F36" s="11"/>
      <c r="G36" s="11">
        <v>1.8839999999999999</v>
      </c>
      <c r="H36" s="22">
        <v>0.48991982999744904</v>
      </c>
      <c r="I36" s="11"/>
      <c r="J36" s="11">
        <v>1.9019999999999999</v>
      </c>
      <c r="K36" s="22">
        <v>0.46665634872694223</v>
      </c>
      <c r="L36" s="11"/>
      <c r="M36" s="11">
        <v>1.9670000000000001</v>
      </c>
      <c r="N36" s="22">
        <v>0.39147334982391846</v>
      </c>
      <c r="O36" s="11"/>
      <c r="P36" s="11">
        <v>1.895</v>
      </c>
      <c r="Q36" s="22">
        <v>0.47556902561930769</v>
      </c>
      <c r="R36" s="11"/>
      <c r="S36" s="11">
        <v>1.927</v>
      </c>
      <c r="T36" s="22">
        <v>0.43616715340726803</v>
      </c>
      <c r="V36" s="22">
        <v>2.6336793936593916</v>
      </c>
    </row>
    <row r="37" spans="1:22" x14ac:dyDescent="0.25">
      <c r="A37" s="3" t="s">
        <v>40</v>
      </c>
      <c r="B37" s="3" t="s">
        <v>170</v>
      </c>
      <c r="C37" s="3" t="s">
        <v>41</v>
      </c>
      <c r="D37" s="8">
        <v>1.982</v>
      </c>
      <c r="E37" s="22">
        <v>0.37592020518065</v>
      </c>
      <c r="F37" s="8"/>
      <c r="G37" s="8">
        <v>1.871</v>
      </c>
      <c r="H37" s="22">
        <v>0.50743919990887854</v>
      </c>
      <c r="I37" s="8"/>
      <c r="J37" s="11">
        <v>1.88</v>
      </c>
      <c r="K37" s="22">
        <v>0.49524499339486527</v>
      </c>
      <c r="L37" s="11"/>
      <c r="M37" s="8">
        <v>1.958</v>
      </c>
      <c r="N37" s="22">
        <v>0.40111243136164826</v>
      </c>
      <c r="O37" s="8"/>
      <c r="P37" s="11">
        <v>1.889</v>
      </c>
      <c r="Q37" s="22">
        <v>0.48334382429801048</v>
      </c>
      <c r="R37" s="11"/>
      <c r="S37" s="11">
        <v>1.919</v>
      </c>
      <c r="T37" s="22">
        <v>0.44570048622398623</v>
      </c>
      <c r="V37" s="22">
        <v>2.7087611403680389</v>
      </c>
    </row>
    <row r="38" spans="1:22" x14ac:dyDescent="0.25">
      <c r="A38" s="3" t="s">
        <v>42</v>
      </c>
      <c r="B38" s="3" t="s">
        <v>170</v>
      </c>
      <c r="C38" s="3" t="s">
        <v>43</v>
      </c>
      <c r="D38" s="11">
        <v>1.988</v>
      </c>
      <c r="E38" s="22">
        <v>0.36987336281376748</v>
      </c>
      <c r="F38" s="11"/>
      <c r="G38" s="11">
        <v>1.8963000000000001</v>
      </c>
      <c r="H38" s="22">
        <v>0.47390103938318567</v>
      </c>
      <c r="I38" s="11"/>
      <c r="J38" s="11">
        <v>1.8987000000000001</v>
      </c>
      <c r="K38" s="22">
        <v>0.47083703475064936</v>
      </c>
      <c r="L38" s="11"/>
      <c r="M38" s="11">
        <v>1.9571000000000001</v>
      </c>
      <c r="N38" s="22">
        <v>0.40208929784795139</v>
      </c>
      <c r="O38" s="11"/>
      <c r="P38" s="11">
        <v>1.8958999999999999</v>
      </c>
      <c r="Q38" s="22">
        <v>0.47441364186366486</v>
      </c>
      <c r="R38" s="11"/>
      <c r="S38" s="11">
        <v>1.9241999999999999</v>
      </c>
      <c r="T38" s="22">
        <v>0.43948039860295723</v>
      </c>
      <c r="V38" s="22">
        <v>2.6305947752621761</v>
      </c>
    </row>
    <row r="39" spans="1:22" x14ac:dyDescent="0.25">
      <c r="A39" s="3" t="s">
        <v>44</v>
      </c>
      <c r="B39" s="3" t="s">
        <v>170</v>
      </c>
      <c r="C39" s="3" t="s">
        <v>43</v>
      </c>
      <c r="D39" s="11">
        <v>1.9884999999999999</v>
      </c>
      <c r="E39" s="22">
        <v>0.3693738715152331</v>
      </c>
      <c r="F39" s="11"/>
      <c r="G39" s="11">
        <v>1.8843000000000001</v>
      </c>
      <c r="H39" s="22">
        <v>0.48952275869946021</v>
      </c>
      <c r="I39" s="11"/>
      <c r="J39" s="11">
        <v>1.9031</v>
      </c>
      <c r="K39" s="22">
        <v>0.46527105225932586</v>
      </c>
      <c r="L39" s="11"/>
      <c r="M39" s="11">
        <v>1.9573</v>
      </c>
      <c r="N39" s="22">
        <v>0.4018720110130094</v>
      </c>
      <c r="O39" s="11"/>
      <c r="P39" s="11">
        <v>1.8943000000000001</v>
      </c>
      <c r="Q39" s="22">
        <v>0.47646960243127984</v>
      </c>
      <c r="R39" s="11"/>
      <c r="S39" s="11">
        <v>1.9262999999999999</v>
      </c>
      <c r="T39" s="22">
        <v>0.43699311557751469</v>
      </c>
      <c r="V39" s="22">
        <v>2.6395024114958234</v>
      </c>
    </row>
    <row r="40" spans="1:22" x14ac:dyDescent="0.25">
      <c r="A40" s="3" t="s">
        <v>45</v>
      </c>
      <c r="B40" s="3" t="s">
        <v>170</v>
      </c>
      <c r="C40" s="3" t="s">
        <v>43</v>
      </c>
      <c r="D40" s="11">
        <v>1.9893000000000001</v>
      </c>
      <c r="E40" s="22">
        <v>0.36857608808592313</v>
      </c>
      <c r="F40" s="11"/>
      <c r="G40" s="11">
        <v>1.8912</v>
      </c>
      <c r="H40" s="22">
        <v>0.48047841527105423</v>
      </c>
      <c r="I40" s="11"/>
      <c r="J40" s="11">
        <v>1.9055</v>
      </c>
      <c r="K40" s="22">
        <v>0.46226284476232787</v>
      </c>
      <c r="L40" s="11"/>
      <c r="M40" s="11">
        <v>1.9610000000000001</v>
      </c>
      <c r="N40" s="22">
        <v>0.39787331769187373</v>
      </c>
      <c r="O40" s="11"/>
      <c r="P40" s="11">
        <v>1.8986000000000001</v>
      </c>
      <c r="Q40" s="22">
        <v>0.47096430520121951</v>
      </c>
      <c r="R40" s="11"/>
      <c r="S40" s="11">
        <v>1.9296</v>
      </c>
      <c r="T40" s="22">
        <v>0.43311293862474204</v>
      </c>
      <c r="V40" s="22">
        <v>2.6132679096371403</v>
      </c>
    </row>
    <row r="41" spans="1:22" x14ac:dyDescent="0.25">
      <c r="A41" s="3" t="s">
        <v>46</v>
      </c>
      <c r="B41" s="3" t="s">
        <v>170</v>
      </c>
      <c r="C41" s="3" t="s">
        <v>47</v>
      </c>
      <c r="D41" s="8">
        <v>1.9968999999999999</v>
      </c>
      <c r="E41" s="22">
        <v>0.36108256003144351</v>
      </c>
      <c r="F41" s="8"/>
      <c r="G41" s="8">
        <v>1.9059999999999999</v>
      </c>
      <c r="H41" s="22">
        <v>0.46163858713307332</v>
      </c>
      <c r="I41" s="8"/>
      <c r="J41" s="11">
        <v>1.915</v>
      </c>
      <c r="K41" s="22">
        <v>0.45054500928700031</v>
      </c>
      <c r="L41" s="11"/>
      <c r="M41" s="11">
        <v>1.9710000000000001</v>
      </c>
      <c r="N41" s="22">
        <v>0.3872639997419397</v>
      </c>
      <c r="O41" s="11"/>
      <c r="P41" s="8">
        <v>1.9039999999999999</v>
      </c>
      <c r="Q41" s="22">
        <v>0.46414068718760737</v>
      </c>
      <c r="R41" s="8"/>
      <c r="S41" s="11">
        <v>1.9379999999999999</v>
      </c>
      <c r="T41" s="22">
        <v>0.42339088041021267</v>
      </c>
      <c r="V41" s="22">
        <v>2.5480617237912768</v>
      </c>
    </row>
    <row r="42" spans="1:22" x14ac:dyDescent="0.25">
      <c r="A42" s="4" t="s">
        <v>48</v>
      </c>
      <c r="B42" s="3" t="s">
        <v>170</v>
      </c>
      <c r="C42" s="3" t="s">
        <v>49</v>
      </c>
      <c r="D42" s="11">
        <v>1.9959</v>
      </c>
      <c r="E42" s="22">
        <v>0.36205977881341134</v>
      </c>
      <c r="F42" s="11"/>
      <c r="G42" s="11">
        <v>1.9137</v>
      </c>
      <c r="H42" s="22">
        <v>0.45213078946427598</v>
      </c>
      <c r="I42" s="11"/>
      <c r="J42" s="11">
        <v>1.9194</v>
      </c>
      <c r="K42" s="22">
        <v>0.44521890821983867</v>
      </c>
      <c r="L42" s="11"/>
      <c r="M42" s="11">
        <v>1.9804999999999999</v>
      </c>
      <c r="N42" s="22">
        <v>0.37744729938215549</v>
      </c>
      <c r="O42" s="11"/>
      <c r="P42" s="11">
        <v>1.9109</v>
      </c>
      <c r="Q42" s="22">
        <v>0.45556529881307323</v>
      </c>
      <c r="R42" s="11"/>
      <c r="S42" s="11">
        <v>1.9420999999999999</v>
      </c>
      <c r="T42" s="22">
        <v>0.41872515014520767</v>
      </c>
      <c r="V42" s="22">
        <v>2.5111472248379627</v>
      </c>
    </row>
    <row r="43" spans="1:22" x14ac:dyDescent="0.25">
      <c r="A43" s="4" t="s">
        <v>50</v>
      </c>
      <c r="B43" s="3" t="s">
        <v>170</v>
      </c>
      <c r="C43" s="3" t="s">
        <v>49</v>
      </c>
      <c r="D43" s="11">
        <v>1.9781</v>
      </c>
      <c r="E43" s="22">
        <v>0.37990356383989449</v>
      </c>
      <c r="F43" s="11"/>
      <c r="G43" s="11">
        <v>1.8626</v>
      </c>
      <c r="H43" s="22">
        <v>0.5190912067661555</v>
      </c>
      <c r="I43" s="11"/>
      <c r="J43" s="11">
        <v>1.8797999999999999</v>
      </c>
      <c r="K43" s="22">
        <v>0.49551276575568337</v>
      </c>
      <c r="L43" s="11"/>
      <c r="M43" s="11">
        <v>1.9599</v>
      </c>
      <c r="N43" s="22">
        <v>0.39905794437105552</v>
      </c>
      <c r="O43" s="11"/>
      <c r="P43" s="11">
        <v>1.8849</v>
      </c>
      <c r="Q43" s="22">
        <v>0.48872958130030286</v>
      </c>
      <c r="R43" s="11"/>
      <c r="S43" s="11">
        <v>1.9248000000000001</v>
      </c>
      <c r="T43" s="22">
        <v>0.43876830521536736</v>
      </c>
      <c r="V43" s="22">
        <v>2.7210633672484588</v>
      </c>
    </row>
    <row r="44" spans="1:22" x14ac:dyDescent="0.25">
      <c r="A44" s="13"/>
      <c r="B44" s="3" t="s">
        <v>170</v>
      </c>
      <c r="C44" s="3" t="s">
        <v>51</v>
      </c>
      <c r="D44" s="8">
        <v>1.9950000000000001</v>
      </c>
      <c r="E44" s="22">
        <v>0.36294153673539969</v>
      </c>
      <c r="F44" s="8"/>
      <c r="G44" s="8">
        <v>1.893</v>
      </c>
      <c r="H44" s="22">
        <v>0.47814662922113516</v>
      </c>
      <c r="I44" s="8"/>
      <c r="J44" s="11">
        <v>1.9</v>
      </c>
      <c r="K44" s="22">
        <v>0.46918564525488116</v>
      </c>
      <c r="L44" s="11"/>
      <c r="M44" s="11">
        <v>1.9550000000000001</v>
      </c>
      <c r="N44" s="22">
        <v>0.4043779148755392</v>
      </c>
      <c r="O44" s="11"/>
      <c r="P44" s="8">
        <v>1.9</v>
      </c>
      <c r="Q44" s="22">
        <v>0.46918564525488116</v>
      </c>
      <c r="R44" s="8"/>
      <c r="S44" s="11">
        <v>1.9319999999999999</v>
      </c>
      <c r="T44" s="22">
        <v>0.43031264923925155</v>
      </c>
      <c r="V44" s="22">
        <v>2.6141500205810875</v>
      </c>
    </row>
    <row r="45" spans="1:22" x14ac:dyDescent="0.25">
      <c r="A45" s="13" t="s">
        <v>52</v>
      </c>
      <c r="B45" s="3" t="s">
        <v>170</v>
      </c>
      <c r="C45" s="3" t="s">
        <v>53</v>
      </c>
      <c r="D45" s="8">
        <v>1.9770000000000001</v>
      </c>
      <c r="E45" s="22">
        <v>0.38103468743433822</v>
      </c>
      <c r="F45" s="8"/>
      <c r="G45" s="8">
        <v>1.8580000000000001</v>
      </c>
      <c r="H45" s="22">
        <v>0.52558505665203137</v>
      </c>
      <c r="I45" s="8"/>
      <c r="J45" s="11">
        <v>1.8859999999999999</v>
      </c>
      <c r="K45" s="22">
        <v>0.4872787591601096</v>
      </c>
      <c r="L45" s="11"/>
      <c r="M45" s="11">
        <v>1.958</v>
      </c>
      <c r="N45" s="22">
        <v>0.40111243136164826</v>
      </c>
      <c r="O45" s="11"/>
      <c r="P45" s="11">
        <v>1.8779999999999999</v>
      </c>
      <c r="Q45" s="22">
        <v>0.49792924154811552</v>
      </c>
      <c r="R45" s="11"/>
      <c r="S45" s="11">
        <v>1.921</v>
      </c>
      <c r="T45" s="22">
        <v>0.44329779401950792</v>
      </c>
      <c r="V45" s="22">
        <v>2.7362379701757509</v>
      </c>
    </row>
    <row r="46" spans="1:22" x14ac:dyDescent="0.25">
      <c r="A46" s="13" t="s">
        <v>67</v>
      </c>
      <c r="B46" s="14" t="s">
        <v>71</v>
      </c>
      <c r="C46" s="3" t="s">
        <v>73</v>
      </c>
      <c r="D46" s="10">
        <v>1.9914000000000001</v>
      </c>
      <c r="E46" s="22">
        <v>0.36649009505780539</v>
      </c>
      <c r="F46" s="10"/>
      <c r="G46" s="10">
        <v>1.9040999999999999</v>
      </c>
      <c r="H46" s="22">
        <v>0.46401526070892535</v>
      </c>
      <c r="I46" s="10"/>
      <c r="J46" s="10">
        <v>1.9111</v>
      </c>
      <c r="K46" s="22">
        <v>0.45531911384267415</v>
      </c>
      <c r="L46" s="10"/>
      <c r="M46" s="10">
        <v>1.9863999999999999</v>
      </c>
      <c r="N46" s="22">
        <v>0.37147627845921366</v>
      </c>
      <c r="O46" s="10"/>
      <c r="P46" s="10">
        <v>1.9049</v>
      </c>
      <c r="Q46" s="22">
        <v>0.46301306831122818</v>
      </c>
      <c r="R46" s="10"/>
      <c r="S46" s="10">
        <v>1.9863999999999999</v>
      </c>
      <c r="T46" s="22">
        <v>0.37147627845921366</v>
      </c>
      <c r="V46" s="22">
        <v>2.4917900948390606</v>
      </c>
    </row>
    <row r="47" spans="1:22" x14ac:dyDescent="0.25">
      <c r="A47" s="13" t="s">
        <v>68</v>
      </c>
      <c r="B47" s="14" t="s">
        <v>71</v>
      </c>
      <c r="C47" s="3" t="s">
        <v>73</v>
      </c>
      <c r="D47" s="10">
        <v>1.9895</v>
      </c>
      <c r="E47" s="22">
        <v>0.36837691160437003</v>
      </c>
      <c r="F47" s="10"/>
      <c r="G47" s="10">
        <v>1.9016999999999999</v>
      </c>
      <c r="H47" s="22">
        <v>0.46703487217413786</v>
      </c>
      <c r="I47" s="10"/>
      <c r="J47" s="10">
        <v>1.9075</v>
      </c>
      <c r="K47" s="22">
        <v>0.45977086782297083</v>
      </c>
      <c r="L47" s="10"/>
      <c r="M47" s="10">
        <v>1.9845999999999999</v>
      </c>
      <c r="N47" s="22">
        <v>0.37328786333935393</v>
      </c>
      <c r="O47" s="10"/>
      <c r="P47" s="10">
        <v>1.9037999999999999</v>
      </c>
      <c r="Q47" s="22">
        <v>0.46439164186502463</v>
      </c>
      <c r="R47" s="10"/>
      <c r="S47" s="10">
        <v>1.9449000000000001</v>
      </c>
      <c r="T47" s="22">
        <v>0.41556837888432091</v>
      </c>
      <c r="V47" s="22">
        <v>2.5484305356901777</v>
      </c>
    </row>
    <row r="48" spans="1:22" x14ac:dyDescent="0.25">
      <c r="A48" s="14" t="s">
        <v>72</v>
      </c>
      <c r="B48" s="14" t="s">
        <v>71</v>
      </c>
      <c r="C48" s="3" t="s">
        <v>89</v>
      </c>
      <c r="D48" s="10">
        <v>1.9786999999999999</v>
      </c>
      <c r="E48" s="22">
        <v>0.37928800324471873</v>
      </c>
      <c r="F48" s="10"/>
      <c r="G48" s="10">
        <v>1.8716999999999999</v>
      </c>
      <c r="H48" s="22">
        <v>0.50648008735565009</v>
      </c>
      <c r="I48" s="10"/>
      <c r="J48" s="10">
        <v>1.8855</v>
      </c>
      <c r="K48" s="22">
        <v>0.48793768909243718</v>
      </c>
      <c r="L48" s="10"/>
      <c r="M48" s="10">
        <v>1.9677</v>
      </c>
      <c r="N48" s="22">
        <v>0.39073342471734818</v>
      </c>
      <c r="O48" s="10"/>
      <c r="P48" s="10">
        <v>1.8885000000000001</v>
      </c>
      <c r="Q48" s="22">
        <v>0.48399743315628413</v>
      </c>
      <c r="R48" s="10"/>
      <c r="S48" s="10">
        <v>1.931</v>
      </c>
      <c r="T48" s="22">
        <v>0.43147722944749622</v>
      </c>
      <c r="V48" s="22">
        <v>2.6799138670139344</v>
      </c>
    </row>
    <row r="49" spans="1:22" x14ac:dyDescent="0.25">
      <c r="A49" s="14" t="s">
        <v>75</v>
      </c>
      <c r="B49" s="14" t="s">
        <v>75</v>
      </c>
      <c r="C49" s="3" t="s">
        <v>74</v>
      </c>
      <c r="D49" s="10">
        <v>1.9984999999999999</v>
      </c>
      <c r="E49" s="22">
        <v>0.3595244931552144</v>
      </c>
      <c r="F49" s="10"/>
      <c r="G49" s="10">
        <v>1.9080999999999999</v>
      </c>
      <c r="H49" s="22">
        <v>0.45902589763585017</v>
      </c>
      <c r="I49" s="10"/>
      <c r="J49" s="8">
        <v>1.9074</v>
      </c>
      <c r="K49" s="22">
        <v>0.45989514701340833</v>
      </c>
      <c r="L49" s="8"/>
      <c r="M49" s="8">
        <v>1.9572000000000001</v>
      </c>
      <c r="N49" s="22">
        <v>0.40198063974893755</v>
      </c>
      <c r="O49" s="8"/>
      <c r="P49" s="8">
        <v>1.8994</v>
      </c>
      <c r="Q49" s="22">
        <v>0.46994710407395884</v>
      </c>
      <c r="R49" s="8"/>
      <c r="S49" s="10">
        <v>1.9258</v>
      </c>
      <c r="T49" s="22">
        <v>0.43758404600216816</v>
      </c>
      <c r="V49" s="22">
        <v>2.5879573276295371</v>
      </c>
    </row>
    <row r="50" spans="1:22" x14ac:dyDescent="0.25">
      <c r="A50" s="13" t="s">
        <v>77</v>
      </c>
      <c r="B50" s="13" t="s">
        <v>77</v>
      </c>
      <c r="C50" s="3" t="s">
        <v>76</v>
      </c>
      <c r="D50" s="10">
        <v>1.998</v>
      </c>
      <c r="E50" s="22">
        <v>0.3600106654857162</v>
      </c>
      <c r="F50" s="10"/>
      <c r="G50" s="10">
        <v>1.9060999999999999</v>
      </c>
      <c r="H50" s="22">
        <v>0.46151383680627334</v>
      </c>
      <c r="I50" s="10"/>
      <c r="J50" s="8">
        <v>1.9076</v>
      </c>
      <c r="K50" s="22">
        <v>0.45964662221696495</v>
      </c>
      <c r="L50" s="8"/>
      <c r="M50" s="8">
        <v>1.9553</v>
      </c>
      <c r="N50" s="22">
        <v>0.40405017377647329</v>
      </c>
      <c r="O50" s="8"/>
      <c r="P50" s="8">
        <v>1.8988</v>
      </c>
      <c r="Q50" s="22">
        <v>0.47070979869285046</v>
      </c>
      <c r="R50" s="8"/>
      <c r="S50" s="10">
        <v>1.9265000000000001</v>
      </c>
      <c r="T50" s="22">
        <v>0.43675696691232113</v>
      </c>
      <c r="V50" s="22">
        <v>2.5926880638905994</v>
      </c>
    </row>
    <row r="51" spans="1:22" x14ac:dyDescent="0.25">
      <c r="A51" s="28" t="s">
        <v>77</v>
      </c>
      <c r="B51" s="28" t="s">
        <v>77</v>
      </c>
      <c r="C51" s="29" t="s">
        <v>76</v>
      </c>
      <c r="D51" s="18">
        <v>1.9982</v>
      </c>
      <c r="E51" s="31">
        <v>0.3598161177112108</v>
      </c>
      <c r="F51" s="18"/>
      <c r="G51" s="18">
        <v>1.9056999999999999</v>
      </c>
      <c r="H51" s="31">
        <v>0.46201304047510289</v>
      </c>
      <c r="I51" s="18"/>
      <c r="J51" s="17">
        <v>1.9075</v>
      </c>
      <c r="K51" s="31">
        <v>0.45977086782297083</v>
      </c>
      <c r="L51" s="17"/>
      <c r="M51" s="17">
        <v>1.9550000000000001</v>
      </c>
      <c r="N51" s="31">
        <v>0.4043779148755392</v>
      </c>
      <c r="O51" s="17"/>
      <c r="P51" s="17">
        <v>1.8984000000000001</v>
      </c>
      <c r="Q51" s="31">
        <v>0.47121894931786218</v>
      </c>
      <c r="R51" s="17"/>
      <c r="S51" s="18">
        <v>1.9271</v>
      </c>
      <c r="T51" s="31">
        <v>0.43604928632153567</v>
      </c>
      <c r="U51" s="16"/>
      <c r="V51" s="31">
        <v>2.5932461765242212</v>
      </c>
    </row>
    <row r="52" spans="1:22" x14ac:dyDescent="0.25">
      <c r="A52" s="14" t="s">
        <v>69</v>
      </c>
      <c r="B52" s="14" t="s">
        <v>98</v>
      </c>
      <c r="C52" s="3" t="s">
        <v>73</v>
      </c>
      <c r="D52" s="10">
        <v>1.8977999999999999</v>
      </c>
      <c r="E52" s="22">
        <v>0.47198370806166345</v>
      </c>
      <c r="F52" s="10"/>
      <c r="G52" s="10">
        <v>1.9480999999999999</v>
      </c>
      <c r="H52" s="22">
        <v>0.41198977135182646</v>
      </c>
      <c r="I52" s="10"/>
      <c r="J52" s="10">
        <v>1.9089</v>
      </c>
      <c r="K52" s="22">
        <v>0.4580344813961042</v>
      </c>
      <c r="L52" s="10"/>
      <c r="M52" s="10">
        <v>2.0226999999999999</v>
      </c>
      <c r="N52" s="22">
        <v>0.33676215194850107</v>
      </c>
      <c r="O52" s="10"/>
      <c r="P52" s="10">
        <v>1.9111</v>
      </c>
      <c r="Q52" s="22">
        <v>0.45531911384267415</v>
      </c>
      <c r="R52" s="10"/>
      <c r="S52" s="10">
        <v>1.9315</v>
      </c>
      <c r="T52" s="22">
        <v>0.4308945459041742</v>
      </c>
      <c r="V52" s="22">
        <v>2.5649837725049434</v>
      </c>
    </row>
    <row r="53" spans="1:22" x14ac:dyDescent="0.25">
      <c r="A53" s="14" t="s">
        <v>70</v>
      </c>
      <c r="B53" s="14" t="s">
        <v>98</v>
      </c>
      <c r="C53" s="3" t="s">
        <v>73</v>
      </c>
      <c r="D53" s="10">
        <v>1.8969</v>
      </c>
      <c r="E53" s="22">
        <v>0.47313317397305737</v>
      </c>
      <c r="F53" s="10"/>
      <c r="G53" s="10">
        <v>1.954</v>
      </c>
      <c r="H53" s="22">
        <v>0.40547230640027815</v>
      </c>
      <c r="I53" s="10"/>
      <c r="J53" s="8">
        <v>1.9126000000000001</v>
      </c>
      <c r="K53" s="22">
        <v>0.45347696215759931</v>
      </c>
      <c r="L53" s="8"/>
      <c r="M53" s="8">
        <v>2.0261999999999998</v>
      </c>
      <c r="N53" s="22">
        <v>0.33359158359824925</v>
      </c>
      <c r="O53" s="8"/>
      <c r="P53" s="8">
        <v>1.9137</v>
      </c>
      <c r="Q53" s="22">
        <v>0.45213078946427598</v>
      </c>
      <c r="R53" s="8"/>
      <c r="S53" s="10">
        <v>1.9337</v>
      </c>
      <c r="T53" s="22">
        <v>0.42834007213326536</v>
      </c>
      <c r="V53" s="22">
        <v>2.5461448877267254</v>
      </c>
    </row>
    <row r="54" spans="1:22" x14ac:dyDescent="0.25">
      <c r="A54" s="14" t="s">
        <v>99</v>
      </c>
      <c r="B54" s="14" t="s">
        <v>98</v>
      </c>
      <c r="C54" s="3" t="s">
        <v>97</v>
      </c>
      <c r="D54" s="10">
        <v>1.9034</v>
      </c>
      <c r="E54" s="22">
        <v>0.46489395835676206</v>
      </c>
      <c r="F54" s="10"/>
      <c r="G54" s="10">
        <v>1.9298</v>
      </c>
      <c r="H54" s="22">
        <v>0.43287888678573533</v>
      </c>
      <c r="I54" s="10"/>
      <c r="J54" s="8">
        <v>1.8816999999999999</v>
      </c>
      <c r="K54" s="22">
        <v>0.49297476281356106</v>
      </c>
      <c r="L54" s="8"/>
      <c r="M54" s="8">
        <v>1.9745999999999999</v>
      </c>
      <c r="N54" s="22">
        <v>0.38351429706843215</v>
      </c>
      <c r="O54" s="8"/>
      <c r="P54" s="8">
        <v>1.8879999999999999</v>
      </c>
      <c r="Q54" s="22">
        <v>0.48465192586683492</v>
      </c>
      <c r="R54" s="8"/>
      <c r="S54" s="10">
        <v>1.9305000000000001</v>
      </c>
      <c r="T54" s="22">
        <v>0.43206070093328552</v>
      </c>
      <c r="V54" s="22">
        <v>2.6909745318246108</v>
      </c>
    </row>
    <row r="55" spans="1:22" x14ac:dyDescent="0.25">
      <c r="A55" s="32" t="s">
        <v>101</v>
      </c>
      <c r="B55" s="32" t="s">
        <v>98</v>
      </c>
      <c r="C55" s="29" t="s">
        <v>100</v>
      </c>
      <c r="D55" s="18">
        <v>1.8996</v>
      </c>
      <c r="E55" s="31">
        <v>0.46969314725545869</v>
      </c>
      <c r="F55" s="18"/>
      <c r="G55" s="18">
        <v>1.9286000000000001</v>
      </c>
      <c r="H55" s="31">
        <v>0.43428509741939697</v>
      </c>
      <c r="I55" s="18"/>
      <c r="J55" s="17">
        <v>1.8872</v>
      </c>
      <c r="K55" s="31">
        <v>0.4857009556002817</v>
      </c>
      <c r="L55" s="17"/>
      <c r="M55" s="17">
        <v>1.9831000000000001</v>
      </c>
      <c r="N55" s="31">
        <v>0.37480426422374874</v>
      </c>
      <c r="O55" s="17"/>
      <c r="P55" s="17">
        <v>1.8902000000000001</v>
      </c>
      <c r="Q55" s="31">
        <v>0.48177876201638614</v>
      </c>
      <c r="R55" s="17"/>
      <c r="S55" s="18">
        <v>1.9275</v>
      </c>
      <c r="T55" s="31">
        <v>0.43557813640919041</v>
      </c>
      <c r="U55" s="16"/>
      <c r="V55" s="31">
        <v>2.6818403629244632</v>
      </c>
    </row>
    <row r="56" spans="1:22" x14ac:dyDescent="0.25">
      <c r="A56" s="14" t="s">
        <v>78</v>
      </c>
      <c r="B56" s="14" t="s">
        <v>78</v>
      </c>
      <c r="C56" s="3" t="s">
        <v>79</v>
      </c>
      <c r="D56" s="10">
        <v>1.9725999999999999</v>
      </c>
      <c r="E56" s="22">
        <v>0.38559296027024309</v>
      </c>
      <c r="F56" s="10"/>
      <c r="G56" s="10">
        <v>1.8574999999999999</v>
      </c>
      <c r="H56" s="22">
        <v>0.5262957868435324</v>
      </c>
      <c r="I56" s="10"/>
      <c r="J56" s="8">
        <v>1.8796999999999999</v>
      </c>
      <c r="K56" s="22">
        <v>0.49564670622405449</v>
      </c>
      <c r="L56" s="8"/>
      <c r="M56" s="8">
        <v>1.9581999999999999</v>
      </c>
      <c r="N56" s="22">
        <v>0.4008956724199581</v>
      </c>
      <c r="O56" s="8"/>
      <c r="P56" s="8">
        <v>1.8829</v>
      </c>
      <c r="Q56" s="22">
        <v>0.49137851565307911</v>
      </c>
      <c r="R56" s="8"/>
      <c r="S56" s="10">
        <v>1.9165000000000001</v>
      </c>
      <c r="T56" s="22">
        <v>0.44872217290076671</v>
      </c>
      <c r="V56" s="22">
        <v>2.748531814311634</v>
      </c>
    </row>
    <row r="57" spans="1:22" x14ac:dyDescent="0.25">
      <c r="A57" s="14" t="s">
        <v>80</v>
      </c>
      <c r="B57" s="14" t="s">
        <v>78</v>
      </c>
      <c r="C57" s="3" t="s">
        <v>73</v>
      </c>
      <c r="D57" s="10">
        <v>1.9738</v>
      </c>
      <c r="E57" s="22">
        <v>0.38434441427080823</v>
      </c>
      <c r="F57" s="10"/>
      <c r="G57" s="10">
        <v>1.8605</v>
      </c>
      <c r="H57" s="22">
        <v>0.52204577676101616</v>
      </c>
      <c r="I57" s="10"/>
      <c r="J57" s="8">
        <v>1.8789</v>
      </c>
      <c r="K57" s="22">
        <v>0.49671953417410142</v>
      </c>
      <c r="L57" s="8"/>
      <c r="M57" s="8">
        <v>1.9562999999999999</v>
      </c>
      <c r="N57" s="22">
        <v>0.4029596206640404</v>
      </c>
      <c r="O57" s="8"/>
      <c r="P57" s="8">
        <v>1.8841000000000001</v>
      </c>
      <c r="Q57" s="22">
        <v>0.48978743712431932</v>
      </c>
      <c r="R57" s="8"/>
      <c r="S57" s="10">
        <v>1.9177999999999999</v>
      </c>
      <c r="T57" s="22">
        <v>0.44714834792916258</v>
      </c>
      <c r="V57" s="22">
        <v>2.7430051309234482</v>
      </c>
    </row>
    <row r="58" spans="1:22" x14ac:dyDescent="0.25">
      <c r="A58" s="14" t="s">
        <v>81</v>
      </c>
      <c r="B58" s="14" t="s">
        <v>78</v>
      </c>
      <c r="C58" s="3" t="s">
        <v>73</v>
      </c>
      <c r="D58" s="10">
        <v>1.9415</v>
      </c>
      <c r="E58" s="22">
        <v>0.41940471475161084</v>
      </c>
      <c r="F58" s="10"/>
      <c r="G58" s="10">
        <v>1.8996</v>
      </c>
      <c r="H58" s="22">
        <v>0.46969314725545869</v>
      </c>
      <c r="I58" s="10"/>
      <c r="J58" s="8">
        <v>1.8885000000000001</v>
      </c>
      <c r="K58" s="22">
        <v>0.48399743315628413</v>
      </c>
      <c r="L58" s="8"/>
      <c r="M58" s="8">
        <v>1.9693000000000001</v>
      </c>
      <c r="N58" s="22">
        <v>0.38904741471887405</v>
      </c>
      <c r="O58" s="8"/>
      <c r="P58" s="8">
        <v>1.8900999999999999</v>
      </c>
      <c r="Q58" s="22">
        <v>0.48190899009020272</v>
      </c>
      <c r="R58" s="8"/>
      <c r="S58" s="10">
        <v>1.9092</v>
      </c>
      <c r="T58" s="22">
        <v>0.45766325260536012</v>
      </c>
      <c r="V58" s="22">
        <v>2.7017149525777908</v>
      </c>
    </row>
    <row r="59" spans="1:22" x14ac:dyDescent="0.25">
      <c r="A59" s="14" t="s">
        <v>84</v>
      </c>
      <c r="B59" s="14" t="s">
        <v>82</v>
      </c>
      <c r="C59" s="3" t="s">
        <v>83</v>
      </c>
      <c r="D59" s="10">
        <v>1.9763999999999999</v>
      </c>
      <c r="E59" s="22">
        <v>0.38165308278819399</v>
      </c>
      <c r="F59" s="10"/>
      <c r="G59" s="10">
        <v>1.8612</v>
      </c>
      <c r="H59" s="22">
        <v>0.52105905626732674</v>
      </c>
      <c r="I59" s="10"/>
      <c r="J59" s="8">
        <v>1.8815</v>
      </c>
      <c r="K59" s="22">
        <v>0.49324130769099117</v>
      </c>
      <c r="L59" s="8"/>
      <c r="M59" s="8">
        <v>1.9581</v>
      </c>
      <c r="N59" s="22">
        <v>0.40100403724492883</v>
      </c>
      <c r="O59" s="8"/>
      <c r="P59" s="8">
        <v>1.8837999999999999</v>
      </c>
      <c r="Q59" s="22">
        <v>0.49018472311346167</v>
      </c>
      <c r="R59" s="8"/>
      <c r="S59" s="10">
        <v>1.9201999999999999</v>
      </c>
      <c r="T59" s="22">
        <v>0.44425731267996971</v>
      </c>
      <c r="V59" s="22">
        <v>2.7313995197848722</v>
      </c>
    </row>
    <row r="60" spans="1:22" x14ac:dyDescent="0.25">
      <c r="A60" s="13" t="s">
        <v>87</v>
      </c>
      <c r="B60" s="14" t="s">
        <v>86</v>
      </c>
      <c r="C60" s="3" t="s">
        <v>85</v>
      </c>
      <c r="D60" s="10">
        <v>1.9562999999999999</v>
      </c>
      <c r="E60" s="22">
        <v>0.4029596206640404</v>
      </c>
      <c r="F60" s="10"/>
      <c r="G60" s="10">
        <v>1.8576999999999999</v>
      </c>
      <c r="H60" s="22">
        <v>0.52601137950820021</v>
      </c>
      <c r="I60" s="10"/>
      <c r="J60" s="8">
        <v>1.8844000000000001</v>
      </c>
      <c r="K60" s="22">
        <v>0.48939047312839684</v>
      </c>
      <c r="L60" s="8"/>
      <c r="M60" s="8">
        <v>1.9496</v>
      </c>
      <c r="N60" s="22">
        <v>0.4103229235774728</v>
      </c>
      <c r="O60" s="8"/>
      <c r="P60" s="8">
        <v>1.8873</v>
      </c>
      <c r="Q60" s="22">
        <v>0.48556970280940376</v>
      </c>
      <c r="R60" s="8"/>
      <c r="S60" s="10">
        <v>1.9029</v>
      </c>
      <c r="T60" s="22">
        <v>0.46552261811005707</v>
      </c>
      <c r="V60" s="22">
        <v>2.7797767177975712</v>
      </c>
    </row>
    <row r="61" spans="1:22" x14ac:dyDescent="0.25">
      <c r="A61" s="13" t="s">
        <v>90</v>
      </c>
      <c r="B61" s="14" t="s">
        <v>86</v>
      </c>
      <c r="C61" s="3" t="s">
        <v>88</v>
      </c>
      <c r="D61" s="10">
        <v>1.9573</v>
      </c>
      <c r="E61" s="22">
        <v>0.4018720110130094</v>
      </c>
      <c r="F61" s="10"/>
      <c r="G61" s="10">
        <v>1.8646</v>
      </c>
      <c r="H61" s="22">
        <v>0.51629287821489722</v>
      </c>
      <c r="I61" s="10"/>
      <c r="J61" s="8">
        <v>1.8848</v>
      </c>
      <c r="K61" s="22">
        <v>0.48886168822781328</v>
      </c>
      <c r="L61" s="8"/>
      <c r="M61" s="8">
        <v>1.9456</v>
      </c>
      <c r="N61" s="22">
        <v>0.41478291168158149</v>
      </c>
      <c r="O61" s="8"/>
      <c r="P61" s="8">
        <v>1.8827</v>
      </c>
      <c r="Q61" s="22">
        <v>0.49164419746096516</v>
      </c>
      <c r="R61" s="8"/>
      <c r="S61" s="10">
        <v>1.8994</v>
      </c>
      <c r="T61" s="22">
        <v>0.46994710407395884</v>
      </c>
      <c r="V61" s="22">
        <v>2.7834007906722253</v>
      </c>
    </row>
    <row r="62" spans="1:22" x14ac:dyDescent="0.25">
      <c r="A62" s="13" t="s">
        <v>93</v>
      </c>
      <c r="B62" s="14" t="s">
        <v>92</v>
      </c>
      <c r="C62" s="3" t="s">
        <v>91</v>
      </c>
      <c r="D62" s="10">
        <v>1.9573</v>
      </c>
      <c r="E62" s="22">
        <v>0.4018720110130094</v>
      </c>
      <c r="F62" s="10"/>
      <c r="G62" s="10">
        <v>1.8492999999999999</v>
      </c>
      <c r="H62" s="22">
        <v>0.53808984763233381</v>
      </c>
      <c r="I62" s="10"/>
      <c r="J62" s="8">
        <v>1.8812</v>
      </c>
      <c r="K62" s="22">
        <v>0.49364139525134643</v>
      </c>
      <c r="L62" s="8"/>
      <c r="M62" s="8">
        <v>1.9511000000000001</v>
      </c>
      <c r="N62" s="22">
        <v>0.40866281961497097</v>
      </c>
      <c r="O62" s="8"/>
      <c r="P62" s="8">
        <v>1.8841000000000001</v>
      </c>
      <c r="Q62" s="22">
        <v>0.48978743712431932</v>
      </c>
      <c r="R62" s="8"/>
      <c r="S62" s="10">
        <v>1.9136</v>
      </c>
      <c r="T62" s="22">
        <v>0.45225300348960684</v>
      </c>
      <c r="V62" s="22">
        <v>2.7843065141255865</v>
      </c>
    </row>
    <row r="63" spans="1:22" x14ac:dyDescent="0.25">
      <c r="A63" s="13" t="s">
        <v>94</v>
      </c>
      <c r="B63" s="14" t="s">
        <v>92</v>
      </c>
      <c r="C63" s="3" t="s">
        <v>91</v>
      </c>
      <c r="D63" s="10">
        <v>1.9589000000000001</v>
      </c>
      <c r="E63" s="22">
        <v>0.40013793814948362</v>
      </c>
      <c r="F63" s="10"/>
      <c r="G63" s="10">
        <v>1.8589</v>
      </c>
      <c r="H63" s="22">
        <v>0.52430816012607784</v>
      </c>
      <c r="I63" s="10"/>
      <c r="J63" s="8">
        <v>1.8835</v>
      </c>
      <c r="K63" s="22">
        <v>0.49058233135700469</v>
      </c>
      <c r="L63" s="8"/>
      <c r="M63" s="8">
        <v>1.9468000000000001</v>
      </c>
      <c r="N63" s="22">
        <v>0.41343984892273072</v>
      </c>
      <c r="O63" s="8"/>
      <c r="P63" s="8">
        <v>1.8869</v>
      </c>
      <c r="Q63" s="22">
        <v>0.48609492688240741</v>
      </c>
      <c r="R63" s="8"/>
      <c r="S63" s="10">
        <v>1.905</v>
      </c>
      <c r="T63" s="22">
        <v>0.46288794655322435</v>
      </c>
      <c r="V63" s="22">
        <v>2.7774511519909288</v>
      </c>
    </row>
    <row r="64" spans="1:22" x14ac:dyDescent="0.25">
      <c r="A64" s="13" t="s">
        <v>96</v>
      </c>
      <c r="B64" s="14" t="s">
        <v>86</v>
      </c>
      <c r="C64" s="3" t="s">
        <v>95</v>
      </c>
      <c r="D64" s="10">
        <v>1.9618</v>
      </c>
      <c r="E64" s="22">
        <v>0.39701398040708696</v>
      </c>
      <c r="F64" s="10"/>
      <c r="G64" s="10">
        <v>1.8731</v>
      </c>
      <c r="H64" s="22">
        <v>0.50456729728844385</v>
      </c>
      <c r="I64" s="10"/>
      <c r="J64" s="8">
        <v>1.8828</v>
      </c>
      <c r="K64" s="22">
        <v>0.49151133860554869</v>
      </c>
      <c r="L64" s="8"/>
      <c r="M64" s="8">
        <v>1.9393</v>
      </c>
      <c r="N64" s="22">
        <v>0.42190590110546478</v>
      </c>
      <c r="O64" s="8"/>
      <c r="P64" s="8">
        <v>1.8808</v>
      </c>
      <c r="Q64" s="22">
        <v>0.49417535019688158</v>
      </c>
      <c r="R64" s="8"/>
      <c r="S64" s="10">
        <v>1.8958999999999999</v>
      </c>
      <c r="T64" s="22">
        <v>0.47441364186366486</v>
      </c>
      <c r="V64" s="22">
        <v>2.7835875094670905</v>
      </c>
    </row>
    <row r="65" spans="1:22" x14ac:dyDescent="0.25">
      <c r="A65" s="13"/>
      <c r="B65" s="13"/>
      <c r="C65" s="13" t="s">
        <v>102</v>
      </c>
      <c r="D65" s="10">
        <v>1.9616</v>
      </c>
      <c r="E65" s="22">
        <v>0.39722864056969176</v>
      </c>
      <c r="F65" s="10"/>
      <c r="G65" s="10">
        <v>1.8579000000000001</v>
      </c>
      <c r="H65" s="22">
        <v>0.52572712586502024</v>
      </c>
      <c r="I65" s="10"/>
      <c r="J65" s="8">
        <v>1.8807</v>
      </c>
      <c r="K65" s="22">
        <v>0.49430892915273733</v>
      </c>
      <c r="L65" s="8"/>
      <c r="M65" s="8">
        <v>1.948</v>
      </c>
      <c r="N65" s="22">
        <v>0.41210113498714029</v>
      </c>
      <c r="O65" s="8"/>
      <c r="P65" s="8">
        <v>1.8857999999999999</v>
      </c>
      <c r="Q65" s="22">
        <v>0.48754222428435517</v>
      </c>
      <c r="R65" s="8"/>
      <c r="S65" s="10">
        <v>1.9061999999999999</v>
      </c>
      <c r="T65" s="22">
        <v>0.46138912019122208</v>
      </c>
      <c r="V65" s="22">
        <v>2.7782971750501666</v>
      </c>
    </row>
    <row r="66" spans="1:22" x14ac:dyDescent="0.25">
      <c r="A66" s="14" t="s">
        <v>103</v>
      </c>
      <c r="B66" s="14" t="s">
        <v>113</v>
      </c>
      <c r="C66" s="3" t="s">
        <v>111</v>
      </c>
      <c r="D66" s="10">
        <v>1.9610000000000001</v>
      </c>
      <c r="E66" s="22">
        <v>0.39787331769187373</v>
      </c>
      <c r="F66" s="10"/>
      <c r="G66" s="10">
        <v>1.8617999999999999</v>
      </c>
      <c r="H66" s="22">
        <v>0.52021478036858104</v>
      </c>
      <c r="I66" s="10"/>
      <c r="J66" s="8">
        <v>1.8841000000000001</v>
      </c>
      <c r="K66" s="22">
        <v>0.48978743712431932</v>
      </c>
      <c r="L66" s="8"/>
      <c r="M66" s="8">
        <v>1.9451000000000001</v>
      </c>
      <c r="N66" s="22">
        <v>0.41534380802846116</v>
      </c>
      <c r="O66" s="8"/>
      <c r="P66" s="8">
        <v>1.8854</v>
      </c>
      <c r="Q66" s="22">
        <v>0.48806958196610162</v>
      </c>
      <c r="R66" s="8"/>
      <c r="S66" s="10">
        <v>1.9</v>
      </c>
      <c r="T66" s="22">
        <v>0.46918564525488116</v>
      </c>
      <c r="V66" s="22">
        <v>2.780474570434218</v>
      </c>
    </row>
    <row r="67" spans="1:22" x14ac:dyDescent="0.25">
      <c r="A67" s="14" t="s">
        <v>104</v>
      </c>
      <c r="B67" s="14" t="s">
        <v>113</v>
      </c>
      <c r="C67" s="3" t="s">
        <v>111</v>
      </c>
      <c r="D67" s="10">
        <v>1.9650000000000001</v>
      </c>
      <c r="E67" s="22">
        <v>0.39359515141772827</v>
      </c>
      <c r="F67" s="10"/>
      <c r="G67" s="10">
        <v>1.8526</v>
      </c>
      <c r="H67" s="22">
        <v>0.53331200617241825</v>
      </c>
      <c r="I67" s="10"/>
      <c r="J67" s="8">
        <v>1.8814</v>
      </c>
      <c r="K67" s="22">
        <v>0.49337463416880922</v>
      </c>
      <c r="L67" s="8"/>
      <c r="M67" s="8">
        <v>1.9559</v>
      </c>
      <c r="N67" s="22">
        <v>0.40339548824802812</v>
      </c>
      <c r="O67" s="8"/>
      <c r="P67" s="8">
        <v>1.8829</v>
      </c>
      <c r="Q67" s="22">
        <v>0.49137851565307911</v>
      </c>
      <c r="R67" s="8"/>
      <c r="S67" s="10">
        <v>1.9128000000000001</v>
      </c>
      <c r="T67" s="22">
        <v>0.45323190571279037</v>
      </c>
      <c r="V67" s="22">
        <v>2.7682877013728535</v>
      </c>
    </row>
    <row r="68" spans="1:22" x14ac:dyDescent="0.25">
      <c r="A68" s="14" t="s">
        <v>105</v>
      </c>
      <c r="B68" s="14" t="s">
        <v>113</v>
      </c>
      <c r="C68" s="3" t="s">
        <v>111</v>
      </c>
      <c r="D68" s="10">
        <v>1.9664999999999999</v>
      </c>
      <c r="E68" s="22">
        <v>0.39200272546990855</v>
      </c>
      <c r="F68" s="10"/>
      <c r="G68" s="10">
        <v>1.8532</v>
      </c>
      <c r="H68" s="22">
        <v>0.53244787672699867</v>
      </c>
      <c r="I68" s="10"/>
      <c r="J68" s="8">
        <v>1.8812</v>
      </c>
      <c r="K68" s="22">
        <v>0.49364139525134643</v>
      </c>
      <c r="L68" s="8"/>
      <c r="M68" s="8">
        <v>1.9548000000000001</v>
      </c>
      <c r="N68" s="22">
        <v>0.40459655661926819</v>
      </c>
      <c r="O68" s="8"/>
      <c r="P68" s="8">
        <v>1.8826000000000001</v>
      </c>
      <c r="Q68" s="22">
        <v>0.49177709222903326</v>
      </c>
      <c r="R68" s="8"/>
      <c r="S68" s="10">
        <v>1.913</v>
      </c>
      <c r="T68" s="22">
        <v>0.45298698169513024</v>
      </c>
      <c r="V68" s="22">
        <v>2.7674526279916853</v>
      </c>
    </row>
    <row r="69" spans="1:22" x14ac:dyDescent="0.25">
      <c r="A69" s="13" t="s">
        <v>106</v>
      </c>
      <c r="B69" s="14" t="s">
        <v>113</v>
      </c>
      <c r="C69" s="3" t="s">
        <v>111</v>
      </c>
      <c r="D69" s="10">
        <v>1.9691000000000001</v>
      </c>
      <c r="E69" s="22">
        <v>0.38925776746569402</v>
      </c>
      <c r="F69" s="10"/>
      <c r="G69" s="10">
        <v>1.8533999999999999</v>
      </c>
      <c r="H69" s="22">
        <v>0.53216014483628471</v>
      </c>
      <c r="I69" s="10"/>
      <c r="J69" s="8">
        <v>1.8806</v>
      </c>
      <c r="K69" s="22">
        <v>0.49444254421589273</v>
      </c>
      <c r="L69" s="8"/>
      <c r="M69" s="8">
        <v>1.9553</v>
      </c>
      <c r="N69" s="22">
        <v>0.40405017377647329</v>
      </c>
      <c r="O69" s="8"/>
      <c r="P69" s="8">
        <v>1.883</v>
      </c>
      <c r="Q69" s="22">
        <v>0.49124572859385401</v>
      </c>
      <c r="R69" s="8"/>
      <c r="S69" s="10">
        <v>1.915</v>
      </c>
      <c r="T69" s="22">
        <v>0.45054500928700031</v>
      </c>
      <c r="V69" s="22">
        <v>2.7617013681751992</v>
      </c>
    </row>
    <row r="70" spans="1:22" x14ac:dyDescent="0.25">
      <c r="A70" s="13" t="s">
        <v>107</v>
      </c>
      <c r="B70" s="14" t="s">
        <v>113</v>
      </c>
      <c r="C70" s="3" t="s">
        <v>111</v>
      </c>
      <c r="D70" s="10">
        <v>1.9704999999999999</v>
      </c>
      <c r="E70" s="22">
        <v>0.387787683231823</v>
      </c>
      <c r="F70" s="10"/>
      <c r="G70" s="10">
        <v>1.8559000000000001</v>
      </c>
      <c r="H70" s="22">
        <v>0.52857658842504163</v>
      </c>
      <c r="I70" s="10"/>
      <c r="J70" s="8">
        <v>1.8807</v>
      </c>
      <c r="K70" s="22">
        <v>0.49430892915273733</v>
      </c>
      <c r="L70" s="8"/>
      <c r="M70" s="8">
        <v>1.9541999999999999</v>
      </c>
      <c r="N70" s="22">
        <v>0.40525319140620619</v>
      </c>
      <c r="O70" s="8"/>
      <c r="P70" s="8">
        <v>1.8839999999999999</v>
      </c>
      <c r="Q70" s="22">
        <v>0.48991982999744904</v>
      </c>
      <c r="R70" s="8"/>
      <c r="S70" s="10">
        <v>1.9151</v>
      </c>
      <c r="T70" s="22">
        <v>0.45042325681934875</v>
      </c>
      <c r="V70" s="22">
        <v>2.7562694790326057</v>
      </c>
    </row>
    <row r="71" spans="1:22" x14ac:dyDescent="0.25">
      <c r="A71" s="13" t="s">
        <v>108</v>
      </c>
      <c r="B71" s="14" t="s">
        <v>113</v>
      </c>
      <c r="C71" s="3" t="s">
        <v>111</v>
      </c>
      <c r="D71" s="10">
        <v>1.9724999999999999</v>
      </c>
      <c r="E71" s="22">
        <v>0.38569718866811381</v>
      </c>
      <c r="F71" s="10"/>
      <c r="G71" s="10">
        <v>1.8576999999999999</v>
      </c>
      <c r="H71" s="22">
        <v>0.52601137950820021</v>
      </c>
      <c r="I71" s="10"/>
      <c r="J71" s="8">
        <v>1.8798999999999999</v>
      </c>
      <c r="K71" s="22">
        <v>0.49537886148254734</v>
      </c>
      <c r="L71" s="8"/>
      <c r="M71" s="8">
        <v>1.9557</v>
      </c>
      <c r="N71" s="22">
        <v>0.40361359880678627</v>
      </c>
      <c r="O71" s="8"/>
      <c r="P71" s="8">
        <v>1.8823000000000001</v>
      </c>
      <c r="Q71" s="22">
        <v>0.49217599210623447</v>
      </c>
      <c r="R71" s="8"/>
      <c r="S71" s="10">
        <v>1.9168000000000001</v>
      </c>
      <c r="T71" s="22">
        <v>0.44835849157022961</v>
      </c>
      <c r="V71" s="22">
        <v>2.7512355121421117</v>
      </c>
    </row>
    <row r="72" spans="1:22" x14ac:dyDescent="0.25">
      <c r="A72" s="13" t="s">
        <v>109</v>
      </c>
      <c r="B72" s="14" t="s">
        <v>113</v>
      </c>
      <c r="C72" s="3" t="s">
        <v>111</v>
      </c>
      <c r="D72" s="10">
        <v>1.9730000000000001</v>
      </c>
      <c r="E72" s="22">
        <v>0.38517632826296488</v>
      </c>
      <c r="F72" s="10"/>
      <c r="G72" s="10">
        <v>1.8575999999999999</v>
      </c>
      <c r="H72" s="22">
        <v>0.52615356395915447</v>
      </c>
      <c r="I72" s="10"/>
      <c r="J72" s="8">
        <v>1.8804000000000001</v>
      </c>
      <c r="K72" s="22">
        <v>0.49470988270314525</v>
      </c>
      <c r="L72" s="8"/>
      <c r="M72" s="8">
        <v>1.9567000000000001</v>
      </c>
      <c r="N72" s="22">
        <v>0.40252422403363597</v>
      </c>
      <c r="O72" s="8"/>
      <c r="P72" s="8">
        <v>1.8824000000000001</v>
      </c>
      <c r="Q72" s="22">
        <v>0.49204298954195652</v>
      </c>
      <c r="R72" s="8"/>
      <c r="S72" s="10">
        <v>1.9174</v>
      </c>
      <c r="T72" s="22">
        <v>0.44763201294198646</v>
      </c>
      <c r="V72" s="22">
        <v>2.7482390014428439</v>
      </c>
    </row>
    <row r="73" spans="1:22" x14ac:dyDescent="0.25">
      <c r="A73" s="13" t="s">
        <v>110</v>
      </c>
      <c r="B73" s="14" t="s">
        <v>86</v>
      </c>
      <c r="C73" s="3" t="s">
        <v>112</v>
      </c>
      <c r="D73" s="10">
        <v>1.9590000000000001</v>
      </c>
      <c r="E73" s="22">
        <v>0.40002980737371979</v>
      </c>
      <c r="F73" s="10"/>
      <c r="G73" s="10">
        <v>1.8568</v>
      </c>
      <c r="H73" s="22">
        <v>0.52729242404304866</v>
      </c>
      <c r="I73" s="10"/>
      <c r="J73" s="8">
        <v>1.8828</v>
      </c>
      <c r="K73" s="22">
        <v>0.49151133860554869</v>
      </c>
      <c r="L73" s="8"/>
      <c r="M73" s="8">
        <v>1.9499</v>
      </c>
      <c r="N73" s="22">
        <v>0.4099903641547194</v>
      </c>
      <c r="O73" s="8"/>
      <c r="P73" s="8">
        <v>1.8863000000000001</v>
      </c>
      <c r="Q73" s="22">
        <v>0.48688382840300359</v>
      </c>
      <c r="R73" s="8"/>
      <c r="S73" s="10">
        <v>1.9044000000000001</v>
      </c>
      <c r="T73" s="22">
        <v>0.46363918460305048</v>
      </c>
      <c r="V73" s="22">
        <v>2.7793469471830905</v>
      </c>
    </row>
    <row r="74" spans="1:22" x14ac:dyDescent="0.25">
      <c r="A74" s="13" t="s">
        <v>114</v>
      </c>
      <c r="B74" s="14" t="s">
        <v>86</v>
      </c>
      <c r="C74" s="3" t="s">
        <v>112</v>
      </c>
      <c r="D74" s="10">
        <v>1.9579</v>
      </c>
      <c r="E74" s="22">
        <v>0.40122085477803415</v>
      </c>
      <c r="F74" s="10"/>
      <c r="G74" s="10">
        <v>1.8551</v>
      </c>
      <c r="H74" s="22">
        <v>0.52972069314859171</v>
      </c>
      <c r="I74" s="10"/>
      <c r="J74" s="8">
        <v>1.8834</v>
      </c>
      <c r="K74" s="22">
        <v>0.49071493909544783</v>
      </c>
      <c r="L74" s="8"/>
      <c r="M74" s="8">
        <v>1.9523999999999999</v>
      </c>
      <c r="N74" s="22">
        <v>0.40722949674991515</v>
      </c>
      <c r="O74" s="8"/>
      <c r="P74" s="8">
        <v>1.8863000000000001</v>
      </c>
      <c r="Q74" s="22">
        <v>0.48688382840300359</v>
      </c>
      <c r="R74" s="8"/>
      <c r="S74" s="10">
        <v>1.9052</v>
      </c>
      <c r="T74" s="22">
        <v>0.46263780446444536</v>
      </c>
      <c r="V74" s="22">
        <v>2.7784076166394378</v>
      </c>
    </row>
    <row r="75" spans="1:22" x14ac:dyDescent="0.25">
      <c r="A75" s="13" t="s">
        <v>115</v>
      </c>
      <c r="B75" s="14" t="s">
        <v>86</v>
      </c>
      <c r="C75" s="3" t="s">
        <v>112</v>
      </c>
      <c r="D75" s="10">
        <v>1.9622999999999999</v>
      </c>
      <c r="E75" s="22">
        <v>0.39647783736855813</v>
      </c>
      <c r="F75" s="10"/>
      <c r="G75" s="10">
        <v>1.8539000000000001</v>
      </c>
      <c r="H75" s="22">
        <v>0.53144149518887429</v>
      </c>
      <c r="I75" s="10"/>
      <c r="J75" s="8">
        <v>1.8817999999999999</v>
      </c>
      <c r="K75" s="22">
        <v>0.49284154439447897</v>
      </c>
      <c r="L75" s="8"/>
      <c r="M75" s="8">
        <v>1.9518</v>
      </c>
      <c r="N75" s="22">
        <v>0.40789040463323351</v>
      </c>
      <c r="O75" s="8"/>
      <c r="P75" s="8">
        <v>1.8845000000000001</v>
      </c>
      <c r="Q75" s="22">
        <v>0.48925822330535945</v>
      </c>
      <c r="R75" s="8"/>
      <c r="S75" s="10">
        <v>1.9078999999999999</v>
      </c>
      <c r="T75" s="22">
        <v>0.45927408681479376</v>
      </c>
      <c r="V75" s="22">
        <v>2.777183591705298</v>
      </c>
    </row>
    <row r="76" spans="1:22" x14ac:dyDescent="0.25">
      <c r="A76" s="13" t="s">
        <v>116</v>
      </c>
      <c r="B76" s="14" t="s">
        <v>86</v>
      </c>
      <c r="C76" s="3" t="s">
        <v>112</v>
      </c>
      <c r="D76" s="10">
        <v>1.9633</v>
      </c>
      <c r="E76" s="22">
        <v>0.39540772239864791</v>
      </c>
      <c r="F76" s="10"/>
      <c r="G76" s="10">
        <v>1.8519000000000001</v>
      </c>
      <c r="H76" s="22">
        <v>0.53432192986473559</v>
      </c>
      <c r="I76" s="10"/>
      <c r="J76" s="8">
        <v>1.881</v>
      </c>
      <c r="K76" s="22">
        <v>0.49390830056804202</v>
      </c>
      <c r="L76" s="8"/>
      <c r="M76" s="8">
        <v>1.9551000000000001</v>
      </c>
      <c r="N76" s="22">
        <v>0.40426863831496246</v>
      </c>
      <c r="O76" s="8"/>
      <c r="P76" s="8">
        <v>1.8837999999999999</v>
      </c>
      <c r="Q76" s="22">
        <v>0.49018472311346167</v>
      </c>
      <c r="R76" s="8"/>
      <c r="S76" s="10">
        <v>1.9097999999999999</v>
      </c>
      <c r="T76" s="22">
        <v>0.45692169740299154</v>
      </c>
      <c r="V76" s="22">
        <v>2.7750130116628413</v>
      </c>
    </row>
    <row r="77" spans="1:22" x14ac:dyDescent="0.25">
      <c r="A77" s="13" t="s">
        <v>117</v>
      </c>
      <c r="B77" s="14" t="s">
        <v>86</v>
      </c>
      <c r="C77" s="3" t="s">
        <v>112</v>
      </c>
      <c r="D77" s="10">
        <v>1.9686999999999999</v>
      </c>
      <c r="E77" s="22">
        <v>0.38967881422560069</v>
      </c>
      <c r="F77" s="10"/>
      <c r="G77" s="10">
        <v>1.8515999999999999</v>
      </c>
      <c r="H77" s="22">
        <v>0.53475533954480636</v>
      </c>
      <c r="I77" s="10"/>
      <c r="J77" s="8">
        <v>1.8802000000000001</v>
      </c>
      <c r="K77" s="22">
        <v>0.49497736573675127</v>
      </c>
      <c r="L77" s="8"/>
      <c r="M77" s="8">
        <v>1.9556</v>
      </c>
      <c r="N77" s="22">
        <v>0.40372269830573193</v>
      </c>
      <c r="O77" s="8"/>
      <c r="P77" s="8">
        <v>1.8836999999999999</v>
      </c>
      <c r="Q77" s="22">
        <v>0.49031722337569417</v>
      </c>
      <c r="R77" s="8"/>
      <c r="S77" s="10">
        <v>1.9148000000000001</v>
      </c>
      <c r="T77" s="22">
        <v>0.45078861296275802</v>
      </c>
      <c r="V77" s="22">
        <v>2.7642400541513426</v>
      </c>
    </row>
    <row r="78" spans="1:22" x14ac:dyDescent="0.25">
      <c r="A78" s="13" t="s">
        <v>118</v>
      </c>
      <c r="B78" s="14" t="s">
        <v>86</v>
      </c>
      <c r="C78" s="3" t="s">
        <v>112</v>
      </c>
      <c r="D78" s="10">
        <v>1.9743999999999999</v>
      </c>
      <c r="E78" s="22">
        <v>0.38372165813235637</v>
      </c>
      <c r="F78" s="10"/>
      <c r="G78" s="10">
        <v>1.8571</v>
      </c>
      <c r="H78" s="22">
        <v>0.52686506292309687</v>
      </c>
      <c r="I78" s="10"/>
      <c r="J78" s="8">
        <v>1.8782000000000001</v>
      </c>
      <c r="K78" s="22">
        <v>0.49766016333713037</v>
      </c>
      <c r="L78" s="8"/>
      <c r="M78" s="8">
        <v>1.9575</v>
      </c>
      <c r="N78" s="22">
        <v>0.40165484159867243</v>
      </c>
      <c r="O78" s="8"/>
      <c r="P78" s="8">
        <v>1.8838999999999999</v>
      </c>
      <c r="Q78" s="22">
        <v>0.49005225865727198</v>
      </c>
      <c r="R78" s="8"/>
      <c r="S78" s="10">
        <v>1.9208000000000001</v>
      </c>
      <c r="T78" s="22">
        <v>0.44353747922265624</v>
      </c>
      <c r="V78" s="22">
        <v>2.7434914638711847</v>
      </c>
    </row>
    <row r="79" spans="1:22" x14ac:dyDescent="0.25">
      <c r="A79" s="13" t="s">
        <v>121</v>
      </c>
      <c r="B79" s="14" t="s">
        <v>119</v>
      </c>
      <c r="C79" s="13" t="s">
        <v>120</v>
      </c>
      <c r="D79" s="10">
        <v>1.9641999999999999</v>
      </c>
      <c r="E79" s="22">
        <v>0.39444708864265376</v>
      </c>
      <c r="F79" s="10"/>
      <c r="G79" s="10">
        <v>1.8505</v>
      </c>
      <c r="H79" s="22">
        <v>0.53634751829590865</v>
      </c>
      <c r="I79" s="10"/>
      <c r="J79" s="8">
        <v>1.8804000000000001</v>
      </c>
      <c r="K79" s="22">
        <v>0.49470988270314525</v>
      </c>
      <c r="L79" s="8"/>
      <c r="M79" s="8">
        <v>1.9549000000000001</v>
      </c>
      <c r="N79" s="22">
        <v>0.404487220974313</v>
      </c>
      <c r="O79" s="8"/>
      <c r="P79" s="8">
        <v>1.8816999999999999</v>
      </c>
      <c r="Q79" s="22">
        <v>0.49297476281356106</v>
      </c>
      <c r="R79" s="8"/>
      <c r="S79" s="10">
        <v>1.9115</v>
      </c>
      <c r="T79" s="22">
        <v>0.45482714294097676</v>
      </c>
      <c r="V79" s="22">
        <v>2.7777936163705585</v>
      </c>
    </row>
    <row r="80" spans="1:22" x14ac:dyDescent="0.25">
      <c r="A80" s="13" t="s">
        <v>122</v>
      </c>
      <c r="B80" s="14" t="s">
        <v>119</v>
      </c>
      <c r="C80" s="13" t="s">
        <v>120</v>
      </c>
      <c r="D80" s="10">
        <v>1.9623999999999999</v>
      </c>
      <c r="E80" s="22">
        <v>0.39637069567555572</v>
      </c>
      <c r="F80" s="10"/>
      <c r="G80" s="10">
        <v>1.8532</v>
      </c>
      <c r="H80" s="22">
        <v>0.53244787672699867</v>
      </c>
      <c r="I80" s="10"/>
      <c r="J80" s="8">
        <v>1.8821000000000001</v>
      </c>
      <c r="K80" s="22">
        <v>0.49244210509899966</v>
      </c>
      <c r="L80" s="8"/>
      <c r="M80" s="8">
        <v>1.9548000000000001</v>
      </c>
      <c r="N80" s="22">
        <v>0.40459655661926819</v>
      </c>
      <c r="O80" s="8"/>
      <c r="P80" s="8">
        <v>1.8849</v>
      </c>
      <c r="Q80" s="22">
        <v>0.48872958130030286</v>
      </c>
      <c r="R80" s="8"/>
      <c r="S80" s="10">
        <v>1.9091</v>
      </c>
      <c r="T80" s="22">
        <v>0.45778696209307984</v>
      </c>
      <c r="V80" s="22">
        <v>2.772373777514205</v>
      </c>
    </row>
    <row r="81" spans="1:22" x14ac:dyDescent="0.25">
      <c r="A81" s="13" t="s">
        <v>124</v>
      </c>
      <c r="B81" s="14" t="s">
        <v>113</v>
      </c>
      <c r="C81" s="13" t="s">
        <v>123</v>
      </c>
      <c r="D81" s="10">
        <v>1.9708000000000001</v>
      </c>
      <c r="E81" s="22">
        <v>0.38747338822007438</v>
      </c>
      <c r="F81" s="10"/>
      <c r="G81" s="10">
        <v>1.8509</v>
      </c>
      <c r="H81" s="22">
        <v>0.53576799645248707</v>
      </c>
      <c r="I81" s="10"/>
      <c r="J81" s="8">
        <v>1.8786</v>
      </c>
      <c r="K81" s="22">
        <v>0.49712244306171838</v>
      </c>
      <c r="L81" s="8"/>
      <c r="M81" s="8">
        <v>1.9538</v>
      </c>
      <c r="N81" s="22">
        <v>0.4056915398669042</v>
      </c>
      <c r="O81" s="8"/>
      <c r="P81" s="8">
        <v>1.8859999999999999</v>
      </c>
      <c r="Q81" s="22">
        <v>0.4872787591601096</v>
      </c>
      <c r="R81" s="8"/>
      <c r="S81" s="10">
        <v>1.92</v>
      </c>
      <c r="T81" s="22">
        <v>0.44449751668205673</v>
      </c>
      <c r="V81" s="22">
        <v>2.7578316434433505</v>
      </c>
    </row>
    <row r="82" spans="1:22" x14ac:dyDescent="0.25">
      <c r="A82" s="13" t="s">
        <v>125</v>
      </c>
      <c r="B82" s="14" t="s">
        <v>113</v>
      </c>
      <c r="C82" s="13" t="s">
        <v>123</v>
      </c>
      <c r="D82" s="10">
        <v>1.9694</v>
      </c>
      <c r="E82" s="22">
        <v>0.38894228097685246</v>
      </c>
      <c r="F82" s="10"/>
      <c r="G82" s="10">
        <v>1.8495999999999999</v>
      </c>
      <c r="H82" s="22">
        <v>0.53765373539283745</v>
      </c>
      <c r="I82" s="10"/>
      <c r="J82" s="8">
        <v>1.88</v>
      </c>
      <c r="K82" s="22">
        <v>0.49524499339486527</v>
      </c>
      <c r="L82" s="8"/>
      <c r="M82" s="8">
        <v>1.9540999999999999</v>
      </c>
      <c r="N82" s="22">
        <v>0.40536273409817508</v>
      </c>
      <c r="O82" s="8"/>
      <c r="P82" s="8">
        <v>1.8839999999999999</v>
      </c>
      <c r="Q82" s="22">
        <v>0.48991982999744904</v>
      </c>
      <c r="R82" s="8"/>
      <c r="S82" s="10">
        <v>1.9181999999999999</v>
      </c>
      <c r="T82" s="22">
        <v>0.44666520551489702</v>
      </c>
      <c r="V82" s="22">
        <v>2.7637887793750764</v>
      </c>
    </row>
    <row r="83" spans="1:22" x14ac:dyDescent="0.25">
      <c r="A83" s="13" t="s">
        <v>126</v>
      </c>
      <c r="B83" s="14" t="s">
        <v>113</v>
      </c>
      <c r="C83" s="13" t="s">
        <v>123</v>
      </c>
      <c r="D83" s="10">
        <v>1.9689000000000001</v>
      </c>
      <c r="E83" s="22">
        <v>0.38946823394743779</v>
      </c>
      <c r="F83" s="10"/>
      <c r="G83" s="10">
        <v>1.8486</v>
      </c>
      <c r="H83" s="22">
        <v>0.53910881904012098</v>
      </c>
      <c r="I83" s="10"/>
      <c r="J83" s="8">
        <v>1.8787</v>
      </c>
      <c r="K83" s="22">
        <v>0.4969881037994468</v>
      </c>
      <c r="L83" s="8"/>
      <c r="M83" s="8">
        <v>1.9531000000000001</v>
      </c>
      <c r="N83" s="22">
        <v>0.40645979089658724</v>
      </c>
      <c r="O83" s="8"/>
      <c r="P83" s="8">
        <v>1.8837999999999999</v>
      </c>
      <c r="Q83" s="22">
        <v>0.49018472311346167</v>
      </c>
      <c r="R83" s="8"/>
      <c r="S83" s="10">
        <v>1.9191</v>
      </c>
      <c r="T83" s="22">
        <v>0.44558004290997155</v>
      </c>
      <c r="V83" s="22">
        <v>2.767789713707026</v>
      </c>
    </row>
    <row r="84" spans="1:22" x14ac:dyDescent="0.25">
      <c r="A84" s="13" t="s">
        <v>127</v>
      </c>
      <c r="B84" s="14" t="s">
        <v>113</v>
      </c>
      <c r="C84" s="13" t="s">
        <v>123</v>
      </c>
      <c r="D84" s="10">
        <v>1.9643999999999999</v>
      </c>
      <c r="E84" s="22">
        <v>0.39423393161534176</v>
      </c>
      <c r="F84" s="10"/>
      <c r="G84" s="10">
        <v>1.8481000000000001</v>
      </c>
      <c r="H84" s="22">
        <v>0.53983783693997689</v>
      </c>
      <c r="I84" s="10"/>
      <c r="J84" s="8">
        <v>1.8785000000000001</v>
      </c>
      <c r="K84" s="22">
        <v>0.4972568186368056</v>
      </c>
      <c r="L84" s="8"/>
      <c r="M84" s="8">
        <v>1.9503999999999999</v>
      </c>
      <c r="N84" s="22">
        <v>0.40943669730555693</v>
      </c>
      <c r="O84" s="8"/>
      <c r="P84" s="8">
        <v>1.88</v>
      </c>
      <c r="Q84" s="22">
        <v>0.49524499339486527</v>
      </c>
      <c r="R84" s="8"/>
      <c r="S84" s="10">
        <v>1.9109</v>
      </c>
      <c r="T84" s="22">
        <v>0.45556529881307323</v>
      </c>
      <c r="V84" s="22">
        <v>2.7915755767056196</v>
      </c>
    </row>
    <row r="85" spans="1:22" x14ac:dyDescent="0.25">
      <c r="A85" s="13" t="s">
        <v>128</v>
      </c>
      <c r="B85" s="14" t="s">
        <v>113</v>
      </c>
      <c r="C85" s="13" t="s">
        <v>123</v>
      </c>
      <c r="D85" s="10">
        <v>1.9642999999999999</v>
      </c>
      <c r="E85" s="22">
        <v>0.39434049572649599</v>
      </c>
      <c r="F85" s="10"/>
      <c r="G85" s="10">
        <v>1.847</v>
      </c>
      <c r="H85" s="22">
        <v>0.54144514830174595</v>
      </c>
      <c r="I85" s="10"/>
      <c r="J85" s="8">
        <v>1.8767</v>
      </c>
      <c r="K85" s="22">
        <v>0.49968179968250109</v>
      </c>
      <c r="L85" s="8"/>
      <c r="M85" s="8">
        <v>1.9495</v>
      </c>
      <c r="N85" s="22">
        <v>0.41043383665250438</v>
      </c>
      <c r="O85" s="8"/>
      <c r="P85" s="8">
        <v>1.8794</v>
      </c>
      <c r="Q85" s="22">
        <v>0.49604874489842993</v>
      </c>
      <c r="R85" s="8"/>
      <c r="S85" s="10">
        <v>1.9134</v>
      </c>
      <c r="T85" s="22">
        <v>0.45249753065504333</v>
      </c>
      <c r="V85" s="22">
        <v>2.7944475559167206</v>
      </c>
    </row>
    <row r="86" spans="1:22" x14ac:dyDescent="0.25">
      <c r="A86" s="13" t="s">
        <v>129</v>
      </c>
      <c r="B86" s="14" t="s">
        <v>113</v>
      </c>
      <c r="C86" s="13" t="s">
        <v>123</v>
      </c>
      <c r="D86" s="10">
        <v>1.9708000000000001</v>
      </c>
      <c r="E86" s="22">
        <v>0.38747338822007438</v>
      </c>
      <c r="F86" s="10"/>
      <c r="G86" s="10">
        <v>1.8466</v>
      </c>
      <c r="H86" s="22">
        <v>0.54203081092536876</v>
      </c>
      <c r="I86" s="10"/>
      <c r="J86" s="8">
        <v>1.8765000000000001</v>
      </c>
      <c r="K86" s="22">
        <v>0.49995197096528698</v>
      </c>
      <c r="L86" s="8"/>
      <c r="M86" s="8">
        <v>1.9511000000000001</v>
      </c>
      <c r="N86" s="22">
        <v>0.40866281961497097</v>
      </c>
      <c r="O86" s="8"/>
      <c r="P86" s="8">
        <v>1.8783000000000001</v>
      </c>
      <c r="Q86" s="22">
        <v>0.497525678764692</v>
      </c>
      <c r="R86" s="8"/>
      <c r="S86" s="10">
        <v>1.9135</v>
      </c>
      <c r="T86" s="22">
        <v>0.45237525055021943</v>
      </c>
      <c r="V86" s="22">
        <v>2.7880199190406127</v>
      </c>
    </row>
    <row r="87" spans="1:22" x14ac:dyDescent="0.25">
      <c r="A87" s="13" t="s">
        <v>130</v>
      </c>
      <c r="B87" s="14" t="s">
        <v>113</v>
      </c>
      <c r="C87" s="13" t="s">
        <v>123</v>
      </c>
      <c r="D87" s="10">
        <v>1.9549000000000001</v>
      </c>
      <c r="E87" s="22">
        <v>0.404487220974313</v>
      </c>
      <c r="F87" s="10"/>
      <c r="G87" s="10">
        <v>1.8512</v>
      </c>
      <c r="H87" s="22">
        <v>0.53533376603202576</v>
      </c>
      <c r="I87" s="10"/>
      <c r="J87" s="8">
        <v>1.8774</v>
      </c>
      <c r="K87" s="22">
        <v>0.49873734941775738</v>
      </c>
      <c r="L87" s="8"/>
      <c r="M87" s="8">
        <v>1.9466000000000001</v>
      </c>
      <c r="N87" s="22">
        <v>0.4136633903333029</v>
      </c>
      <c r="O87" s="8"/>
      <c r="P87" s="8">
        <v>1.8786</v>
      </c>
      <c r="Q87" s="22">
        <v>0.49712244306171838</v>
      </c>
      <c r="R87" s="8"/>
      <c r="S87" s="10">
        <v>1.9036999999999999</v>
      </c>
      <c r="T87" s="22">
        <v>0.4645171700820912</v>
      </c>
      <c r="V87" s="22">
        <v>2.8138613399012087</v>
      </c>
    </row>
    <row r="88" spans="1:22" x14ac:dyDescent="0.25">
      <c r="A88" s="28" t="s">
        <v>131</v>
      </c>
      <c r="B88" s="32" t="s">
        <v>113</v>
      </c>
      <c r="C88" s="28" t="s">
        <v>123</v>
      </c>
      <c r="D88" s="18">
        <v>1.9621999999999999</v>
      </c>
      <c r="E88" s="31">
        <v>0.39658500802268837</v>
      </c>
      <c r="F88" s="18"/>
      <c r="G88" s="18">
        <v>1.8614999999999999</v>
      </c>
      <c r="H88" s="31">
        <v>0.52063674718095676</v>
      </c>
      <c r="I88" s="18"/>
      <c r="J88" s="17">
        <v>1.8823000000000001</v>
      </c>
      <c r="K88" s="31">
        <v>0.49217599210623447</v>
      </c>
      <c r="L88" s="17"/>
      <c r="M88" s="17">
        <v>1.9484999999999999</v>
      </c>
      <c r="N88" s="31">
        <v>0.41154461767138578</v>
      </c>
      <c r="O88" s="17"/>
      <c r="P88" s="17">
        <v>1.8880999999999999</v>
      </c>
      <c r="Q88" s="31">
        <v>0.48452095655919625</v>
      </c>
      <c r="R88" s="17"/>
      <c r="S88" s="18">
        <v>1.9044000000000001</v>
      </c>
      <c r="T88" s="31">
        <v>0.46363918460305048</v>
      </c>
      <c r="U88" s="16"/>
      <c r="V88" s="31">
        <v>2.7691025061435117</v>
      </c>
    </row>
    <row r="89" spans="1:22" x14ac:dyDescent="0.25">
      <c r="A89" s="13" t="s">
        <v>135</v>
      </c>
      <c r="B89" s="14" t="s">
        <v>136</v>
      </c>
      <c r="C89" s="13" t="s">
        <v>137</v>
      </c>
      <c r="D89" s="10">
        <v>1.9732000000000001</v>
      </c>
      <c r="E89" s="22">
        <v>0.38496818110333941</v>
      </c>
      <c r="F89" s="10"/>
      <c r="G89" s="10">
        <v>1.8448</v>
      </c>
      <c r="H89" s="22">
        <v>0.54467414208426634</v>
      </c>
      <c r="I89" s="10"/>
      <c r="J89" s="8">
        <v>1.8781000000000001</v>
      </c>
      <c r="K89" s="22">
        <v>0.49779468426166273</v>
      </c>
      <c r="L89" s="8"/>
      <c r="M89" s="8">
        <v>1.9553</v>
      </c>
      <c r="N89" s="22">
        <v>0.40405017377647329</v>
      </c>
      <c r="O89" s="8"/>
      <c r="P89" s="8">
        <v>1.8772</v>
      </c>
      <c r="Q89" s="22">
        <v>0.49900701004888509</v>
      </c>
      <c r="R89" s="8"/>
      <c r="S89" s="10">
        <v>1.9553</v>
      </c>
      <c r="T89" s="22">
        <v>0.40405017377647329</v>
      </c>
      <c r="V89" s="22">
        <v>2.7345443650511005</v>
      </c>
    </row>
    <row r="90" spans="1:22" x14ac:dyDescent="0.25">
      <c r="A90" s="13" t="s">
        <v>138</v>
      </c>
      <c r="B90" s="14" t="s">
        <v>136</v>
      </c>
      <c r="C90" s="13" t="s">
        <v>153</v>
      </c>
      <c r="D90" s="10">
        <v>1.9731000000000001</v>
      </c>
      <c r="E90" s="22">
        <v>0.38507224061915496</v>
      </c>
      <c r="F90" s="10"/>
      <c r="G90" s="10">
        <v>1.8515999999999999</v>
      </c>
      <c r="H90" s="22">
        <v>0.53475533954480636</v>
      </c>
      <c r="I90" s="10"/>
      <c r="J90" s="8">
        <v>1.8804000000000001</v>
      </c>
      <c r="K90" s="22">
        <v>0.49470988270314525</v>
      </c>
      <c r="L90" s="8"/>
      <c r="M90" s="8">
        <v>1.9542999999999999</v>
      </c>
      <c r="N90" s="22">
        <v>0.40514367831636977</v>
      </c>
      <c r="O90" s="8"/>
      <c r="P90" s="8">
        <v>1.8772</v>
      </c>
      <c r="Q90" s="22">
        <v>0.49900701004888509</v>
      </c>
      <c r="R90" s="8"/>
      <c r="S90" s="10">
        <v>1.9197</v>
      </c>
      <c r="T90" s="22">
        <v>0.44485806622294133</v>
      </c>
      <c r="V90" s="22">
        <v>2.7635462174553029</v>
      </c>
    </row>
    <row r="91" spans="1:22" x14ac:dyDescent="0.25">
      <c r="A91" s="13" t="s">
        <v>139</v>
      </c>
      <c r="B91" s="14" t="s">
        <v>136</v>
      </c>
      <c r="C91" s="13" t="s">
        <v>140</v>
      </c>
      <c r="D91" s="10">
        <v>1.9715</v>
      </c>
      <c r="E91" s="22">
        <v>0.38674102345450129</v>
      </c>
      <c r="F91" s="10"/>
      <c r="G91" s="10">
        <v>1.8818999999999999</v>
      </c>
      <c r="H91" s="22">
        <v>0.49270836197551005</v>
      </c>
      <c r="I91" s="10"/>
      <c r="J91" s="8">
        <v>1.8801000000000001</v>
      </c>
      <c r="K91" s="22">
        <v>0.49511116148285833</v>
      </c>
      <c r="L91" s="8"/>
      <c r="M91" s="8">
        <v>1.9273</v>
      </c>
      <c r="N91" s="22">
        <v>0.43581364769645753</v>
      </c>
      <c r="O91" s="8"/>
      <c r="P91" s="8">
        <v>1.8788</v>
      </c>
      <c r="Q91" s="22">
        <v>0.49685380084017794</v>
      </c>
      <c r="R91" s="8"/>
      <c r="S91" s="10">
        <v>1.8936999999999999</v>
      </c>
      <c r="T91" s="22">
        <v>0.47724288265513826</v>
      </c>
      <c r="V91" s="22">
        <v>2.7844708781046434</v>
      </c>
    </row>
    <row r="92" spans="1:22" x14ac:dyDescent="0.25">
      <c r="A92" s="13" t="s">
        <v>141</v>
      </c>
      <c r="B92" s="14" t="s">
        <v>136</v>
      </c>
      <c r="C92" s="13" t="s">
        <v>164</v>
      </c>
      <c r="D92" s="10">
        <v>1.9685999999999999</v>
      </c>
      <c r="E92" s="22">
        <v>0.38978414705756531</v>
      </c>
      <c r="F92" s="10"/>
      <c r="G92" s="10">
        <v>1.8763000000000001</v>
      </c>
      <c r="H92" s="22">
        <v>0.50022228832608118</v>
      </c>
      <c r="I92" s="10"/>
      <c r="J92" s="8">
        <v>1.8794999999999999</v>
      </c>
      <c r="K92" s="22">
        <v>0.49591469578563996</v>
      </c>
      <c r="L92" s="8"/>
      <c r="M92" s="8">
        <v>1.9306000000000001</v>
      </c>
      <c r="N92" s="22">
        <v>0.43194394354960669</v>
      </c>
      <c r="O92" s="8"/>
      <c r="P92" s="8">
        <v>1.8802000000000001</v>
      </c>
      <c r="Q92" s="22">
        <v>0.49497736573675127</v>
      </c>
      <c r="R92" s="8"/>
      <c r="S92" s="10">
        <v>1.8956</v>
      </c>
      <c r="T92" s="22">
        <v>0.47479845755856487</v>
      </c>
      <c r="V92" s="22">
        <v>2.7876408980142093</v>
      </c>
    </row>
    <row r="93" spans="1:22" x14ac:dyDescent="0.25">
      <c r="A93" s="13" t="s">
        <v>142</v>
      </c>
      <c r="B93" s="14" t="s">
        <v>136</v>
      </c>
      <c r="C93" s="13" t="s">
        <v>165</v>
      </c>
      <c r="D93" s="10">
        <v>1.9683999999999999</v>
      </c>
      <c r="E93" s="22">
        <v>0.38999489814573202</v>
      </c>
      <c r="F93" s="10"/>
      <c r="G93" s="10">
        <v>1.8712</v>
      </c>
      <c r="H93" s="22">
        <v>0.50716498256893983</v>
      </c>
      <c r="I93" s="10"/>
      <c r="J93" s="8">
        <v>1.8791</v>
      </c>
      <c r="K93" s="22">
        <v>0.49645110968229761</v>
      </c>
      <c r="L93" s="8"/>
      <c r="M93" s="8">
        <v>1.9333</v>
      </c>
      <c r="N93" s="22">
        <v>0.42880339288003944</v>
      </c>
      <c r="O93" s="8"/>
      <c r="P93" s="8">
        <v>1.8813</v>
      </c>
      <c r="Q93" s="22">
        <v>0.49350799668568046</v>
      </c>
      <c r="R93" s="8"/>
      <c r="S93" s="10">
        <v>1.8997999999999999</v>
      </c>
      <c r="T93" s="22">
        <v>0.46943932767382018</v>
      </c>
      <c r="V93" s="22">
        <v>2.7853617076365094</v>
      </c>
    </row>
    <row r="94" spans="1:22" x14ac:dyDescent="0.25">
      <c r="A94" s="13" t="s">
        <v>143</v>
      </c>
      <c r="B94" s="14" t="s">
        <v>136</v>
      </c>
      <c r="C94" s="13" t="s">
        <v>166</v>
      </c>
      <c r="D94" s="10">
        <v>1.9705999999999999</v>
      </c>
      <c r="E94" s="22">
        <v>0.38768288991176586</v>
      </c>
      <c r="F94" s="10"/>
      <c r="G94" s="10">
        <v>1.8657999999999999</v>
      </c>
      <c r="H94" s="22">
        <v>0.51462112723899767</v>
      </c>
      <c r="I94" s="10"/>
      <c r="J94" s="10">
        <v>1.8789</v>
      </c>
      <c r="K94" s="22">
        <v>0.49671953417410142</v>
      </c>
      <c r="L94" s="10"/>
      <c r="M94" s="10">
        <v>1.9376</v>
      </c>
      <c r="N94" s="22">
        <v>0.42384884778625576</v>
      </c>
      <c r="O94" s="10"/>
      <c r="P94" s="10">
        <v>1.8835999999999999</v>
      </c>
      <c r="Q94" s="22">
        <v>0.4904497594536481</v>
      </c>
      <c r="R94" s="10"/>
      <c r="S94" s="10">
        <v>1.9079999999999999</v>
      </c>
      <c r="T94" s="22">
        <v>0.45914997545578295</v>
      </c>
      <c r="V94" s="22">
        <v>2.7724721340205516</v>
      </c>
    </row>
    <row r="95" spans="1:22" x14ac:dyDescent="0.25">
      <c r="A95" s="13" t="s">
        <v>144</v>
      </c>
      <c r="B95" s="14" t="s">
        <v>136</v>
      </c>
      <c r="C95" s="13" t="s">
        <v>167</v>
      </c>
      <c r="D95" s="10">
        <v>1.9721</v>
      </c>
      <c r="E95" s="22">
        <v>0.38611438407220566</v>
      </c>
      <c r="F95" s="10"/>
      <c r="G95" s="10">
        <v>1.8627</v>
      </c>
      <c r="H95" s="22">
        <v>0.51895093080247312</v>
      </c>
      <c r="I95" s="10"/>
      <c r="J95" s="10">
        <v>1.8805000000000001</v>
      </c>
      <c r="K95" s="22">
        <v>0.49457619539610775</v>
      </c>
      <c r="L95" s="10"/>
      <c r="M95" s="10">
        <v>1.9473</v>
      </c>
      <c r="N95" s="22">
        <v>0.41288152375588638</v>
      </c>
      <c r="O95" s="10"/>
      <c r="P95" s="10">
        <v>1.8841000000000001</v>
      </c>
      <c r="Q95" s="22">
        <v>0.48978743712431932</v>
      </c>
      <c r="R95" s="10"/>
      <c r="S95" s="10">
        <v>1.9160999999999999</v>
      </c>
      <c r="T95" s="22">
        <v>0.44920754026601728</v>
      </c>
      <c r="V95" s="22">
        <v>2.751518011417009</v>
      </c>
    </row>
    <row r="96" spans="1:22" x14ac:dyDescent="0.25">
      <c r="A96" s="13" t="s">
        <v>145</v>
      </c>
      <c r="B96" s="14" t="s">
        <v>136</v>
      </c>
      <c r="C96" s="13" t="s">
        <v>168</v>
      </c>
      <c r="D96" s="10">
        <v>1.9631000000000001</v>
      </c>
      <c r="E96" s="22">
        <v>0.39562151407897683</v>
      </c>
      <c r="F96" s="10"/>
      <c r="G96" s="10">
        <v>1.8833</v>
      </c>
      <c r="H96" s="22">
        <v>0.49084758267866391</v>
      </c>
      <c r="I96" s="10"/>
      <c r="J96" s="10">
        <v>1.8857999999999999</v>
      </c>
      <c r="K96" s="22">
        <v>0.48754222428435517</v>
      </c>
      <c r="L96" s="10"/>
      <c r="M96" s="10">
        <v>1.9342999999999999</v>
      </c>
      <c r="N96" s="22">
        <v>0.42764602950024838</v>
      </c>
      <c r="O96" s="10"/>
      <c r="P96" s="10">
        <v>1.8803000000000001</v>
      </c>
      <c r="Q96" s="22">
        <v>0.49484360614677042</v>
      </c>
      <c r="R96" s="10"/>
      <c r="S96" s="10">
        <v>1.8915999999999999</v>
      </c>
      <c r="T96" s="22">
        <v>0.47995925982156717</v>
      </c>
      <c r="V96" s="22">
        <v>2.7764602165105821</v>
      </c>
    </row>
    <row r="97" spans="1:22" x14ac:dyDescent="0.25">
      <c r="A97" s="13" t="s">
        <v>146</v>
      </c>
      <c r="B97" s="14" t="s">
        <v>136</v>
      </c>
      <c r="C97" s="13" t="s">
        <v>169</v>
      </c>
      <c r="D97" s="10">
        <v>1.9584999999999999</v>
      </c>
      <c r="E97" s="22">
        <v>0.40057075361639255</v>
      </c>
      <c r="F97" s="10"/>
      <c r="G97" s="10">
        <v>1.8791</v>
      </c>
      <c r="H97" s="22">
        <v>0.49645110968229761</v>
      </c>
      <c r="I97" s="10"/>
      <c r="J97" s="10">
        <v>1.8845000000000001</v>
      </c>
      <c r="K97" s="22">
        <v>0.48925822330535945</v>
      </c>
      <c r="L97" s="10"/>
      <c r="M97" s="10">
        <v>1.9353</v>
      </c>
      <c r="N97" s="22">
        <v>0.42649178990635778</v>
      </c>
      <c r="O97" s="10"/>
      <c r="P97" s="10">
        <v>1.8766</v>
      </c>
      <c r="Q97" s="22">
        <v>0.4998168670690778</v>
      </c>
      <c r="R97" s="10"/>
      <c r="S97" s="10">
        <v>1.8897999999999999</v>
      </c>
      <c r="T97" s="22">
        <v>0.48229988555891568</v>
      </c>
      <c r="V97" s="22">
        <v>2.7948886291384012</v>
      </c>
    </row>
    <row r="98" spans="1:22" x14ac:dyDescent="0.25">
      <c r="A98" s="13"/>
      <c r="B98" s="14" t="s">
        <v>136</v>
      </c>
      <c r="C98" s="13" t="s">
        <v>147</v>
      </c>
      <c r="D98" s="10">
        <v>1.9568000000000001</v>
      </c>
      <c r="E98" s="22">
        <v>0.40241544840288773</v>
      </c>
      <c r="F98" s="10"/>
      <c r="G98" s="10">
        <v>1.8742000000000001</v>
      </c>
      <c r="H98" s="22">
        <v>0.50306945996872188</v>
      </c>
      <c r="I98" s="10"/>
      <c r="J98" s="10">
        <v>1.8755999999999999</v>
      </c>
      <c r="K98" s="22">
        <v>0.50116955059387003</v>
      </c>
      <c r="L98" s="10"/>
      <c r="M98" s="10">
        <v>1.9343999999999999</v>
      </c>
      <c r="N98" s="22">
        <v>0.42753046510978832</v>
      </c>
      <c r="O98" s="10"/>
      <c r="P98" s="10">
        <v>1.8918999999999999</v>
      </c>
      <c r="Q98" s="22">
        <v>0.47957026138833375</v>
      </c>
      <c r="R98" s="10"/>
      <c r="S98" s="10">
        <v>1.91</v>
      </c>
      <c r="T98" s="22">
        <v>0.45667477944228874</v>
      </c>
      <c r="V98" s="22">
        <v>2.7704299649058903</v>
      </c>
    </row>
    <row r="99" spans="1:22" x14ac:dyDescent="0.25">
      <c r="A99" s="13" t="s">
        <v>148</v>
      </c>
      <c r="B99" s="14" t="s">
        <v>136</v>
      </c>
      <c r="C99" s="13" t="s">
        <v>149</v>
      </c>
      <c r="D99" s="10">
        <v>1.9719</v>
      </c>
      <c r="E99" s="22">
        <v>0.38632315096848474</v>
      </c>
      <c r="F99" s="10"/>
      <c r="G99" s="10">
        <v>1.8805000000000001</v>
      </c>
      <c r="H99" s="22">
        <v>0.49457619539610775</v>
      </c>
      <c r="I99" s="10"/>
      <c r="J99" s="10">
        <v>1.8792</v>
      </c>
      <c r="K99" s="22">
        <v>0.49631695183696306</v>
      </c>
      <c r="L99" s="10"/>
      <c r="M99" s="10">
        <v>1.9205000000000001</v>
      </c>
      <c r="N99" s="22">
        <v>0.4438972500391335</v>
      </c>
      <c r="O99" s="10"/>
      <c r="P99" s="10">
        <v>1.8777999999999999</v>
      </c>
      <c r="Q99" s="22">
        <v>0.49819846524609923</v>
      </c>
      <c r="R99" s="10"/>
      <c r="S99" s="10">
        <v>1.8892</v>
      </c>
      <c r="T99" s="22">
        <v>0.48308262796592061</v>
      </c>
      <c r="V99" s="22">
        <v>2.8023946414527088</v>
      </c>
    </row>
    <row r="100" spans="1:22" x14ac:dyDescent="0.25">
      <c r="A100" s="13" t="s">
        <v>150</v>
      </c>
      <c r="B100" s="14" t="s">
        <v>136</v>
      </c>
      <c r="C100" s="13" t="s">
        <v>137</v>
      </c>
      <c r="D100" s="10">
        <v>1.9916</v>
      </c>
      <c r="E100" s="22">
        <v>0.36629204583535929</v>
      </c>
      <c r="F100" s="10"/>
      <c r="G100" s="10">
        <v>1.8909</v>
      </c>
      <c r="H100" s="22">
        <v>0.48086815034387098</v>
      </c>
      <c r="I100" s="10"/>
      <c r="J100" s="10">
        <v>1.9005000000000001</v>
      </c>
      <c r="K100" s="22">
        <v>0.46855203880801694</v>
      </c>
      <c r="L100" s="10"/>
      <c r="M100" s="10">
        <v>1.9531000000000001</v>
      </c>
      <c r="N100" s="22">
        <v>0.40645979089658724</v>
      </c>
      <c r="O100" s="10"/>
      <c r="P100" s="10">
        <v>1.8927</v>
      </c>
      <c r="Q100" s="22">
        <v>0.47853447288993234</v>
      </c>
      <c r="R100" s="10"/>
      <c r="S100" s="10">
        <v>1.9257</v>
      </c>
      <c r="T100" s="22">
        <v>0.43770232794387326</v>
      </c>
      <c r="V100" s="22">
        <v>2.6384088267176398</v>
      </c>
    </row>
    <row r="101" spans="1:22" x14ac:dyDescent="0.25">
      <c r="A101" s="13" t="s">
        <v>151</v>
      </c>
      <c r="B101" s="14" t="s">
        <v>136</v>
      </c>
      <c r="C101" s="13" t="s">
        <v>137</v>
      </c>
      <c r="D101" s="10">
        <v>1.992</v>
      </c>
      <c r="E101" s="22">
        <v>0.36589626840674799</v>
      </c>
      <c r="F101" s="10"/>
      <c r="G101" s="10">
        <v>1.8927</v>
      </c>
      <c r="H101" s="22">
        <v>0.47853447288993234</v>
      </c>
      <c r="I101" s="10"/>
      <c r="J101" s="10">
        <v>1.8995</v>
      </c>
      <c r="K101" s="22">
        <v>0.46982010850546435</v>
      </c>
      <c r="L101" s="10"/>
      <c r="M101" s="10">
        <v>1.9512</v>
      </c>
      <c r="N101" s="22">
        <v>0.40855238512851572</v>
      </c>
      <c r="O101" s="10"/>
      <c r="P101" s="10">
        <v>1.8916999999999999</v>
      </c>
      <c r="Q101" s="22">
        <v>0.47982955863067395</v>
      </c>
      <c r="R101" s="10"/>
      <c r="S101" s="10">
        <v>1.9259999999999999</v>
      </c>
      <c r="T101" s="22">
        <v>0.43734757800143842</v>
      </c>
      <c r="V101" s="22">
        <v>2.639980371562773</v>
      </c>
    </row>
    <row r="102" spans="1:22" x14ac:dyDescent="0.25">
      <c r="A102" s="13" t="s">
        <v>152</v>
      </c>
      <c r="B102" s="14" t="s">
        <v>136</v>
      </c>
      <c r="C102" s="13" t="s">
        <v>153</v>
      </c>
      <c r="D102" s="10">
        <v>1.9802999999999999</v>
      </c>
      <c r="E102" s="22">
        <v>0.37765138010137106</v>
      </c>
      <c r="F102" s="10"/>
      <c r="G102" s="10">
        <v>1.8678999999999999</v>
      </c>
      <c r="H102" s="22">
        <v>0.51170857778654277</v>
      </c>
      <c r="I102" s="10"/>
      <c r="J102" s="10">
        <v>1.8792</v>
      </c>
      <c r="K102" s="22">
        <v>0.49631695183696306</v>
      </c>
      <c r="L102" s="10"/>
      <c r="M102" s="10">
        <v>1.9490000000000001</v>
      </c>
      <c r="N102" s="22">
        <v>0.41098885189814433</v>
      </c>
      <c r="O102" s="10"/>
      <c r="P102" s="10">
        <v>1.8862000000000001</v>
      </c>
      <c r="Q102" s="22">
        <v>0.48701543641096112</v>
      </c>
      <c r="R102" s="10"/>
      <c r="S102" s="10">
        <v>1.9182999999999999</v>
      </c>
      <c r="T102" s="22">
        <v>0.44654450150117014</v>
      </c>
      <c r="V102" s="22">
        <v>2.7302256995351528</v>
      </c>
    </row>
    <row r="103" spans="1:22" x14ac:dyDescent="0.25">
      <c r="A103" s="13" t="s">
        <v>154</v>
      </c>
      <c r="B103" s="14" t="s">
        <v>136</v>
      </c>
      <c r="C103" s="13" t="s">
        <v>155</v>
      </c>
      <c r="D103" s="10">
        <v>1.9816</v>
      </c>
      <c r="E103" s="22">
        <v>0.37632682515744625</v>
      </c>
      <c r="F103" s="10"/>
      <c r="G103" s="10">
        <v>1.8696999999999999</v>
      </c>
      <c r="H103" s="22">
        <v>0.50922523017844368</v>
      </c>
      <c r="I103" s="10"/>
      <c r="J103" s="10">
        <v>1.8788</v>
      </c>
      <c r="K103" s="22">
        <v>0.49685380084017794</v>
      </c>
      <c r="L103" s="10"/>
      <c r="M103" s="10">
        <v>1.9335</v>
      </c>
      <c r="N103" s="22">
        <v>0.42857166989574225</v>
      </c>
      <c r="O103" s="10"/>
      <c r="P103" s="10">
        <v>1.8853</v>
      </c>
      <c r="Q103" s="22">
        <v>0.48820151049130628</v>
      </c>
      <c r="R103" s="10"/>
      <c r="S103" s="10">
        <v>1.9133</v>
      </c>
      <c r="T103" s="22">
        <v>0.45261984381301074</v>
      </c>
      <c r="V103" s="22">
        <v>2.7517988803761275</v>
      </c>
    </row>
    <row r="104" spans="1:22" x14ac:dyDescent="0.25">
      <c r="A104" s="13"/>
      <c r="B104" s="14" t="s">
        <v>136</v>
      </c>
      <c r="C104" s="13" t="s">
        <v>156</v>
      </c>
      <c r="D104" s="10">
        <v>1.9654</v>
      </c>
      <c r="E104" s="22">
        <v>0.39316987306753448</v>
      </c>
      <c r="F104" s="10"/>
      <c r="G104" s="10">
        <v>1.8722000000000001</v>
      </c>
      <c r="H104" s="22">
        <v>0.50579611705135286</v>
      </c>
      <c r="I104" s="10"/>
      <c r="J104" s="10">
        <v>1.883</v>
      </c>
      <c r="K104" s="22">
        <v>0.49124572859385401</v>
      </c>
      <c r="L104" s="10"/>
      <c r="M104" s="10">
        <v>1.9313</v>
      </c>
      <c r="N104" s="22">
        <v>0.43112752483653949</v>
      </c>
      <c r="O104" s="10"/>
      <c r="P104" s="10">
        <v>1.8828</v>
      </c>
      <c r="Q104" s="22">
        <v>0.49151133860554869</v>
      </c>
      <c r="R104" s="10"/>
      <c r="S104" s="10">
        <v>1.8995</v>
      </c>
      <c r="T104" s="22">
        <v>0.46982010850546435</v>
      </c>
      <c r="V104" s="22">
        <v>2.7826706906602938</v>
      </c>
    </row>
    <row r="105" spans="1:22" x14ac:dyDescent="0.25">
      <c r="A105" s="13" t="s">
        <v>19</v>
      </c>
      <c r="B105" s="14" t="s">
        <v>136</v>
      </c>
      <c r="C105" s="13" t="s">
        <v>12</v>
      </c>
      <c r="D105" s="10">
        <v>1.9977</v>
      </c>
      <c r="E105" s="22">
        <v>0.36030268439534546</v>
      </c>
      <c r="F105" s="10"/>
      <c r="G105" s="10">
        <v>1.9063000000000001</v>
      </c>
      <c r="H105" s="22">
        <v>0.46126443727880917</v>
      </c>
      <c r="I105" s="10"/>
      <c r="J105" s="10">
        <v>1.9077999999999999</v>
      </c>
      <c r="K105" s="22">
        <v>0.45939823172194838</v>
      </c>
      <c r="L105" s="10"/>
      <c r="M105" s="10">
        <v>1.9563999999999999</v>
      </c>
      <c r="N105" s="22">
        <v>0.40285072737442779</v>
      </c>
      <c r="O105" s="10"/>
      <c r="P105" s="10">
        <v>1.8979999999999999</v>
      </c>
      <c r="Q105" s="22">
        <v>0.47172865067362107</v>
      </c>
      <c r="R105" s="10"/>
      <c r="S105" s="10">
        <v>1.9261999999999999</v>
      </c>
      <c r="T105" s="22">
        <v>0.43711123778670974</v>
      </c>
      <c r="V105" s="22">
        <v>2.5926559692308615</v>
      </c>
    </row>
    <row r="106" spans="1:22" x14ac:dyDescent="0.25">
      <c r="A106" s="13" t="s">
        <v>20</v>
      </c>
      <c r="B106" s="14" t="s">
        <v>136</v>
      </c>
      <c r="C106" s="13" t="s">
        <v>162</v>
      </c>
      <c r="D106" s="10">
        <v>1.9839</v>
      </c>
      <c r="E106" s="22">
        <v>0.37399475208904964</v>
      </c>
      <c r="F106" s="10"/>
      <c r="G106" s="10">
        <v>1.8764000000000001</v>
      </c>
      <c r="H106" s="22">
        <v>0.5000871113809976</v>
      </c>
      <c r="I106" s="10"/>
      <c r="J106" s="10">
        <v>1.8868</v>
      </c>
      <c r="K106" s="22">
        <v>0.48622632164492202</v>
      </c>
      <c r="L106" s="10"/>
      <c r="M106" s="10">
        <v>1.9548000000000001</v>
      </c>
      <c r="N106" s="22">
        <v>0.40459655661926819</v>
      </c>
      <c r="O106" s="10"/>
      <c r="P106" s="10">
        <v>1.8876999999999999</v>
      </c>
      <c r="Q106" s="22">
        <v>0.48504504623939509</v>
      </c>
      <c r="R106" s="10"/>
      <c r="S106" s="10">
        <v>1.9206000000000001</v>
      </c>
      <c r="T106" s="22">
        <v>0.44377729402039623</v>
      </c>
      <c r="V106" s="22">
        <v>2.6937270819940289</v>
      </c>
    </row>
    <row r="107" spans="1:22" x14ac:dyDescent="0.25">
      <c r="A107" s="13" t="s">
        <v>157</v>
      </c>
      <c r="B107" s="14" t="s">
        <v>136</v>
      </c>
      <c r="C107" s="13" t="s">
        <v>163</v>
      </c>
      <c r="D107" s="10">
        <v>1.9836</v>
      </c>
      <c r="E107" s="22">
        <v>0.3742981140451872</v>
      </c>
      <c r="F107" s="10"/>
      <c r="G107" s="10">
        <v>1.8754999999999999</v>
      </c>
      <c r="H107" s="22">
        <v>0.50130502012962952</v>
      </c>
      <c r="I107" s="10"/>
      <c r="J107" s="10">
        <v>1.8895</v>
      </c>
      <c r="K107" s="22">
        <v>0.48269109809842542</v>
      </c>
      <c r="L107" s="10"/>
      <c r="M107" s="10">
        <v>1.9599</v>
      </c>
      <c r="N107" s="22">
        <v>0.39905794437105552</v>
      </c>
      <c r="O107" s="10"/>
      <c r="P107" s="10">
        <v>1.89</v>
      </c>
      <c r="Q107" s="22">
        <v>0.48203925336555242</v>
      </c>
      <c r="R107" s="10"/>
      <c r="S107" s="10">
        <v>1.9261999999999999</v>
      </c>
      <c r="T107" s="22">
        <v>0.43711123778670974</v>
      </c>
      <c r="V107" s="22">
        <v>2.67650266779656</v>
      </c>
    </row>
    <row r="108" spans="1:22" x14ac:dyDescent="0.25">
      <c r="A108" s="28" t="s">
        <v>152</v>
      </c>
      <c r="B108" s="32" t="s">
        <v>136</v>
      </c>
      <c r="C108" s="28" t="s">
        <v>153</v>
      </c>
      <c r="D108" s="18">
        <v>1.9724999999999999</v>
      </c>
      <c r="E108" s="31">
        <v>0.38569718866811381</v>
      </c>
      <c r="F108" s="18"/>
      <c r="G108" s="18">
        <v>1.8513999999999999</v>
      </c>
      <c r="H108" s="31">
        <v>0.53504447462267646</v>
      </c>
      <c r="I108" s="18"/>
      <c r="J108" s="18">
        <v>1.8781000000000001</v>
      </c>
      <c r="K108" s="31">
        <v>0.49779468426166273</v>
      </c>
      <c r="L108" s="18"/>
      <c r="M108" s="18">
        <v>1.9488000000000001</v>
      </c>
      <c r="N108" s="31">
        <v>0.41121106808732433</v>
      </c>
      <c r="O108" s="18"/>
      <c r="P108" s="18">
        <v>1.8796999999999999</v>
      </c>
      <c r="Q108" s="31">
        <v>0.49564670622405449</v>
      </c>
      <c r="R108" s="18"/>
      <c r="S108" s="18">
        <v>1.9146000000000001</v>
      </c>
      <c r="T108" s="31">
        <v>0.45103234835177319</v>
      </c>
      <c r="U108" s="16"/>
      <c r="V108" s="31">
        <v>2.7764264702156054</v>
      </c>
    </row>
    <row r="109" spans="1:22" x14ac:dyDescent="0.25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Supplementary material</vt:lpstr>
      <vt:lpstr>Table S1</vt:lpstr>
      <vt:lpstr>Table S2</vt:lpstr>
      <vt:lpstr>Table 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DaemonAllburn</dc:creator>
  <cp:lastModifiedBy>Vojtěch Erban</cp:lastModifiedBy>
  <dcterms:created xsi:type="dcterms:W3CDTF">2013-12-25T16:59:01Z</dcterms:created>
  <dcterms:modified xsi:type="dcterms:W3CDTF">2018-07-19T14:58:57Z</dcterms:modified>
</cp:coreProperties>
</file>